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20" windowWidth="15570" windowHeight="2040" activeTab="0"/>
  </bookViews>
  <sheets>
    <sheet name="Прайс_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<sst xmlns="http://schemas.openxmlformats.org/spreadsheetml/2006/main" count="401" uniqueCount="231">
  <si>
    <t>ВНИМАНИЕ!</t>
  </si>
  <si>
    <t>Офис и склад по адресу:</t>
  </si>
  <si>
    <t>п. Пронино ("Смоленский ДОК")</t>
  </si>
  <si>
    <t>П Р А Й С - Л И С Т   Н А   М Е Т А Л Л О П Р О К А Т</t>
  </si>
  <si>
    <t>Сортамент</t>
  </si>
  <si>
    <t>Цена от 1 тн</t>
  </si>
  <si>
    <t>Цена до 1 тн</t>
  </si>
  <si>
    <t>Цена за 1 лист</t>
  </si>
  <si>
    <t>Масса 1 листа</t>
  </si>
  <si>
    <t>Тел. (4812) 355-366;</t>
  </si>
  <si>
    <t>ЛИСТ ГОРЯЧЕКАТАНЫЙ СТ3СП-ПС5</t>
  </si>
  <si>
    <t>355-355; 355-400; 355-444</t>
  </si>
  <si>
    <t>Цена за 1 п.м.</t>
  </si>
  <si>
    <t>Масса 1 п.м.</t>
  </si>
  <si>
    <t>Ф6</t>
  </si>
  <si>
    <t>6м</t>
  </si>
  <si>
    <t>бухты</t>
  </si>
  <si>
    <t>Ф8</t>
  </si>
  <si>
    <t>Ф10</t>
  </si>
  <si>
    <t>Ф12</t>
  </si>
  <si>
    <t>Ф14</t>
  </si>
  <si>
    <t>Ф16</t>
  </si>
  <si>
    <t>Ф18</t>
  </si>
  <si>
    <t>Ф20</t>
  </si>
  <si>
    <t>Ф22</t>
  </si>
  <si>
    <t>Ф25</t>
  </si>
  <si>
    <t>Ф28</t>
  </si>
  <si>
    <t>11,7м</t>
  </si>
  <si>
    <t>ЛИСТ ОЦИНКОВАННЫЙ 08ПС</t>
  </si>
  <si>
    <t>ЛИСТ РИФЛЕНЫЙ ЧЕЧЕВИЧНЫЙ СТ2-3СП-ПС</t>
  </si>
  <si>
    <t>ПРОФНАСТИЛ ОЦИНКОВАННЫЙ</t>
  </si>
  <si>
    <t>БАЛКА ГОСТ СТО АСЧМ 20-93</t>
  </si>
  <si>
    <t>12м</t>
  </si>
  <si>
    <t>№12</t>
  </si>
  <si>
    <t>№12Б1</t>
  </si>
  <si>
    <t>№14</t>
  </si>
  <si>
    <t>№14Б1</t>
  </si>
  <si>
    <t>№18</t>
  </si>
  <si>
    <t>№24М</t>
  </si>
  <si>
    <t>ПРОФНАСТИЛ ОЦИНК. С ПОЛИМ. ПОКРЫТИЕМ</t>
  </si>
  <si>
    <t>ЛИСТ ПРОСЕЧНО-ВЫТЯЖНОЙ СТ3</t>
  </si>
  <si>
    <t>КВАДРАТ ГОСТ 2591-88 СТ3</t>
  </si>
  <si>
    <t>10х10</t>
  </si>
  <si>
    <t>12х12</t>
  </si>
  <si>
    <t>14х14</t>
  </si>
  <si>
    <t>16х16</t>
  </si>
  <si>
    <t>20х20</t>
  </si>
  <si>
    <t>ПРОФ. ТРУБА</t>
  </si>
  <si>
    <t>ПОЛОСА СТ3</t>
  </si>
  <si>
    <t>20x20x2</t>
  </si>
  <si>
    <t>20х4</t>
  </si>
  <si>
    <t>25х25х2</t>
  </si>
  <si>
    <t>25х4</t>
  </si>
  <si>
    <t>30х30х2</t>
  </si>
  <si>
    <t>40х20х2</t>
  </si>
  <si>
    <t>40х6</t>
  </si>
  <si>
    <t>40х25х2</t>
  </si>
  <si>
    <t>50х5</t>
  </si>
  <si>
    <t>40х40х2</t>
  </si>
  <si>
    <t>УГОЛОК СТ3</t>
  </si>
  <si>
    <t>50х25х2</t>
  </si>
  <si>
    <t>50х50х2</t>
  </si>
  <si>
    <t>60х30х2</t>
  </si>
  <si>
    <t>40х40х4</t>
  </si>
  <si>
    <t>60х40х2</t>
  </si>
  <si>
    <t>50х50х4</t>
  </si>
  <si>
    <t>60х60х2</t>
  </si>
  <si>
    <t>50х50х5</t>
  </si>
  <si>
    <t>80х40х2</t>
  </si>
  <si>
    <t>63х63х5</t>
  </si>
  <si>
    <t>80х80х3</t>
  </si>
  <si>
    <t>63х63х6</t>
  </si>
  <si>
    <t>100х100х4</t>
  </si>
  <si>
    <t>75х75х6</t>
  </si>
  <si>
    <t>ТРУБА В.Г.П. СТ2ПС</t>
  </si>
  <si>
    <t>100х100х7</t>
  </si>
  <si>
    <t>125х125х8</t>
  </si>
  <si>
    <t>ШВЕЛЛЕР СТ3СП</t>
  </si>
  <si>
    <t>ТРУБА ЭЛ. СВАРНАЯ СТ1-3СП</t>
  </si>
  <si>
    <t>57х3</t>
  </si>
  <si>
    <t>76х3</t>
  </si>
  <si>
    <t>89х3</t>
  </si>
  <si>
    <t xml:space="preserve">ПРОВОЛОКА </t>
  </si>
  <si>
    <t>25х25х4</t>
  </si>
  <si>
    <t>Цена от пач</t>
  </si>
  <si>
    <t>№10</t>
  </si>
  <si>
    <t>214022, г. Смоленск, пос. Пронино</t>
  </si>
  <si>
    <t>№20</t>
  </si>
  <si>
    <t>8 (4812) 355-355, 355-366, elena@smolmt.ru</t>
  </si>
  <si>
    <t>Цена от 5 тн</t>
  </si>
  <si>
    <t>100х100х3</t>
  </si>
  <si>
    <t>№20Б1</t>
  </si>
  <si>
    <t>www.smolmt.ru</t>
  </si>
  <si>
    <t>6/5,85м</t>
  </si>
  <si>
    <t>60х60х3</t>
  </si>
  <si>
    <t>СЕТКА СВАРНАЯ Вр-1</t>
  </si>
  <si>
    <t>1000х2000</t>
  </si>
  <si>
    <t>2000х3000</t>
  </si>
  <si>
    <t>2000х6000</t>
  </si>
  <si>
    <t>10м</t>
  </si>
  <si>
    <t>12м/6м</t>
  </si>
  <si>
    <t>25х25х3</t>
  </si>
  <si>
    <t>32х32х3</t>
  </si>
  <si>
    <t>50х50х4.0</t>
  </si>
  <si>
    <t>100х50х3</t>
  </si>
  <si>
    <t>№16Б1</t>
  </si>
  <si>
    <t>АРМАТУРА А-I, КАТАНКА</t>
  </si>
  <si>
    <t>№16</t>
  </si>
  <si>
    <t>30х20х1.5</t>
  </si>
  <si>
    <t>под заказ</t>
  </si>
  <si>
    <t>1.5х1250х2500</t>
  </si>
  <si>
    <t>2.0х1250х2500</t>
  </si>
  <si>
    <t>3.0х1250х2500</t>
  </si>
  <si>
    <t>4.0х1500х6000</t>
  </si>
  <si>
    <t>5.0х1500х6000</t>
  </si>
  <si>
    <t>6.0х1500х6000</t>
  </si>
  <si>
    <t>8.0х1500х6000</t>
  </si>
  <si>
    <t>10.0х1500х6000</t>
  </si>
  <si>
    <t>12.0х1500х6000</t>
  </si>
  <si>
    <t>12х6</t>
  </si>
  <si>
    <t>4.0х1500х3000</t>
  </si>
  <si>
    <t>6.0х1500х3000</t>
  </si>
  <si>
    <t>8.0х1500х3000</t>
  </si>
  <si>
    <t>10.0х1500х3000</t>
  </si>
  <si>
    <t>ШВЕЛЛЕР ГНУТЫЙ СТ3СП</t>
  </si>
  <si>
    <t>114х4</t>
  </si>
  <si>
    <t>102x3</t>
  </si>
  <si>
    <t>108х3</t>
  </si>
  <si>
    <t>6,0м</t>
  </si>
  <si>
    <t>О/К Ф1.2</t>
  </si>
  <si>
    <t>О/К Ф2.0</t>
  </si>
  <si>
    <t>О/К Ф4.0</t>
  </si>
  <si>
    <t>О/К Ф3.0</t>
  </si>
  <si>
    <t>ПВ-506 1.0х3.0</t>
  </si>
  <si>
    <t>ПВ-406 1.0х2.1</t>
  </si>
  <si>
    <t>ПВ-406 1.0х3.0</t>
  </si>
  <si>
    <t>ПВ-506 1.0х2.1</t>
  </si>
  <si>
    <t>Цена за 1 пог.м</t>
  </si>
  <si>
    <t>50х50х2.5</t>
  </si>
  <si>
    <t>50х50х3.0</t>
  </si>
  <si>
    <t>50х50х3.5</t>
  </si>
  <si>
    <t>100х100х3.0</t>
  </si>
  <si>
    <t>100х100х4.0</t>
  </si>
  <si>
    <t>150х150х4.0</t>
  </si>
  <si>
    <t>150х150х5.0</t>
  </si>
  <si>
    <t>500х2000</t>
  </si>
  <si>
    <t>15х15х1.5</t>
  </si>
  <si>
    <t>20х20х1.5</t>
  </si>
  <si>
    <t>25x25x1.5</t>
  </si>
  <si>
    <t>40х20х1.5</t>
  </si>
  <si>
    <t>40х40х1.5</t>
  </si>
  <si>
    <t>Ф15х2.8</t>
  </si>
  <si>
    <t>Ф20х2.5</t>
  </si>
  <si>
    <t>Ф20х2.8</t>
  </si>
  <si>
    <t>Ф25х2.8</t>
  </si>
  <si>
    <t>Ф32х2.8</t>
  </si>
  <si>
    <t>Ф32х3.2</t>
  </si>
  <si>
    <t>Ф40х3.0</t>
  </si>
  <si>
    <t>Ф50х3.0</t>
  </si>
  <si>
    <t>89х3.5</t>
  </si>
  <si>
    <t>114х3.5</t>
  </si>
  <si>
    <t>С10 0.4х1100х2000 темн.-зел. RAL 6005</t>
  </si>
  <si>
    <t>С10 0.4х1100х2000 вин.-крас. RAL3005</t>
  </si>
  <si>
    <t>С10 0.4х1100х2000 шок.-кор. RAL 8017</t>
  </si>
  <si>
    <t>С10 0.4х1100х2000</t>
  </si>
  <si>
    <t>пог. м</t>
  </si>
  <si>
    <t>лист</t>
  </si>
  <si>
    <t xml:space="preserve">Цена за 1 </t>
  </si>
  <si>
    <t>Цена за 1 кв. м</t>
  </si>
  <si>
    <t>кв.м</t>
  </si>
  <si>
    <t>Цена за кв. м</t>
  </si>
  <si>
    <t xml:space="preserve"> Цена за тн</t>
  </si>
  <si>
    <t>6.0м</t>
  </si>
  <si>
    <t>40х40х3</t>
  </si>
  <si>
    <t>32х32х4</t>
  </si>
  <si>
    <t>8х8</t>
  </si>
  <si>
    <t xml:space="preserve">8 (4812) 355-444, 355-450 </t>
  </si>
  <si>
    <t>, info@smolmt.ru, sveta@smolmt.ru</t>
  </si>
  <si>
    <t>12.0х1500х3000</t>
  </si>
  <si>
    <t>5.0х1500х3000</t>
  </si>
  <si>
    <t>273х5</t>
  </si>
  <si>
    <t>4х1500х3000</t>
  </si>
  <si>
    <t>4х1500х6000</t>
  </si>
  <si>
    <t>11,7/6</t>
  </si>
  <si>
    <t>0.5х1.25х2.5 08пс</t>
  </si>
  <si>
    <t>С-10  0.4х1100х2000</t>
  </si>
  <si>
    <t>С-8    0.45х1170х2000</t>
  </si>
  <si>
    <t>С-8    0.5х1170х2000</t>
  </si>
  <si>
    <t>С-10  0.5х1100х2000</t>
  </si>
  <si>
    <t>С-21  0.55х1000х6000</t>
  </si>
  <si>
    <t>С-21  0.5х1000х6000</t>
  </si>
  <si>
    <t>С-21  0.7х1000х6000</t>
  </si>
  <si>
    <t>С-35  0.55х1000х6000</t>
  </si>
  <si>
    <t>С-35  0.7х1000х6000</t>
  </si>
  <si>
    <t>Н-57  0.7х864х6000</t>
  </si>
  <si>
    <t>Н-57  0.8х864х6000</t>
  </si>
  <si>
    <t>Н-75  0.7х750х6000</t>
  </si>
  <si>
    <t>Н-75  0.8х750х6000</t>
  </si>
  <si>
    <t>20.0х1500х6000</t>
  </si>
  <si>
    <t>ВР1 Ф5.0</t>
  </si>
  <si>
    <t>О/К Ф5.0</t>
  </si>
  <si>
    <t>1 пог.м</t>
  </si>
  <si>
    <t>Парфенова Вера Анатольевна</t>
  </si>
  <si>
    <t>С Вами работает менеджер:</t>
  </si>
  <si>
    <t>Матросова Елена Александровна</t>
  </si>
  <si>
    <t>О/К ф4</t>
  </si>
  <si>
    <t>безТО</t>
  </si>
  <si>
    <t>ф4</t>
  </si>
  <si>
    <t>за 5 кг</t>
  </si>
  <si>
    <t>75х75х5</t>
  </si>
  <si>
    <t>200х200х6.0</t>
  </si>
  <si>
    <t>Цена от 3 тн</t>
  </si>
  <si>
    <t>ржавая</t>
  </si>
  <si>
    <t>6м/12</t>
  </si>
  <si>
    <t>80х40х3</t>
  </si>
  <si>
    <t>6.5 П</t>
  </si>
  <si>
    <t>120х120х4</t>
  </si>
  <si>
    <t>0.55х1.25х2.5 08пс</t>
  </si>
  <si>
    <t>16.0х1500х6000</t>
  </si>
  <si>
    <t>40х20х3</t>
  </si>
  <si>
    <t>40х4</t>
  </si>
  <si>
    <t>50х8</t>
  </si>
  <si>
    <t>5,8м</t>
  </si>
  <si>
    <t>50х10</t>
  </si>
  <si>
    <t>АРМАТУРА А-III, А500С</t>
  </si>
  <si>
    <t>6/12м</t>
  </si>
  <si>
    <t>Круг</t>
  </si>
  <si>
    <t>Круг ф40</t>
  </si>
  <si>
    <t>тн</t>
  </si>
  <si>
    <t>Под заказ</t>
  </si>
  <si>
    <t>Труба профильная с ржавым налетом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</si>
</sst>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0.000"/>
    <numFmt numFmtId="173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24"/>
      <color indexed="10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textRotation="90" wrapText="1"/>
    </xf>
    <xf numFmtId="0" fontId="4" fillId="0" borderId="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/>
    </xf>
    <xf numFmtId="172" fontId="7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172" fontId="7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172" fontId="7" fillId="0" borderId="14" xfId="0" applyNumberFormat="1" applyFont="1" applyFill="1" applyBorder="1" applyAlignment="1">
      <alignment horizontal="right" vertical="center"/>
    </xf>
    <xf numFmtId="172" fontId="7" fillId="0" borderId="1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right" vertical="center"/>
    </xf>
    <xf numFmtId="172" fontId="7" fillId="33" borderId="15" xfId="0" applyNumberFormat="1" applyFont="1" applyFill="1" applyBorder="1" applyAlignment="1">
      <alignment horizontal="right" vertical="center"/>
    </xf>
    <xf numFmtId="2" fontId="2" fillId="0" borderId="12" xfId="0" applyNumberFormat="1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2" fontId="7" fillId="0" borderId="20" xfId="0" applyNumberFormat="1" applyFont="1" applyFill="1" applyBorder="1" applyAlignment="1">
      <alignment horizontal="right" vertical="center"/>
    </xf>
    <xf numFmtId="172" fontId="2" fillId="0" borderId="15" xfId="0" applyNumberFormat="1" applyFont="1" applyFill="1" applyBorder="1" applyAlignment="1">
      <alignment vertical="center"/>
    </xf>
    <xf numFmtId="172" fontId="2" fillId="33" borderId="15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172" fontId="2" fillId="0" borderId="22" xfId="0" applyNumberFormat="1" applyFont="1" applyBorder="1" applyAlignment="1">
      <alignment vertical="center" wrapText="1"/>
    </xf>
    <xf numFmtId="2" fontId="7" fillId="0" borderId="12" xfId="0" applyNumberFormat="1" applyFont="1" applyFill="1" applyBorder="1" applyAlignment="1">
      <alignment horizontal="right" vertical="center"/>
    </xf>
    <xf numFmtId="172" fontId="7" fillId="33" borderId="12" xfId="0" applyNumberFormat="1" applyFont="1" applyFill="1" applyBorder="1" applyAlignment="1">
      <alignment vertical="center"/>
    </xf>
    <xf numFmtId="172" fontId="7" fillId="0" borderId="2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90" readingOrder="1"/>
    </xf>
    <xf numFmtId="0" fontId="7" fillId="0" borderId="1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right" vertical="center"/>
    </xf>
    <xf numFmtId="2" fontId="7" fillId="0" borderId="12" xfId="0" applyNumberFormat="1" applyFont="1" applyBorder="1" applyAlignment="1">
      <alignment vertical="center"/>
    </xf>
    <xf numFmtId="172" fontId="7" fillId="33" borderId="12" xfId="0" applyNumberFormat="1" applyFont="1" applyFill="1" applyBorder="1" applyAlignment="1">
      <alignment horizontal="right" vertical="center"/>
    </xf>
    <xf numFmtId="172" fontId="7" fillId="0" borderId="12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textRotation="90" readingOrder="1"/>
    </xf>
    <xf numFmtId="0" fontId="7" fillId="0" borderId="11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9" fillId="0" borderId="17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0" fillId="0" borderId="0" xfId="0" applyAlignment="1">
      <alignment/>
    </xf>
    <xf numFmtId="2" fontId="2" fillId="0" borderId="12" xfId="0" applyNumberFormat="1" applyFont="1" applyBorder="1" applyAlignment="1">
      <alignment horizontal="right" vertical="center"/>
    </xf>
    <xf numFmtId="2" fontId="7" fillId="0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textRotation="90" readingOrder="1"/>
    </xf>
    <xf numFmtId="0" fontId="7" fillId="0" borderId="1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172" fontId="7" fillId="0" borderId="28" xfId="0" applyNumberFormat="1" applyFont="1" applyFill="1" applyBorder="1" applyAlignment="1">
      <alignment horizontal="center" vertical="center"/>
    </xf>
    <xf numFmtId="172" fontId="7" fillId="0" borderId="26" xfId="0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2" fontId="7" fillId="0" borderId="34" xfId="0" applyNumberFormat="1" applyFont="1" applyFill="1" applyBorder="1" applyAlignment="1">
      <alignment horizontal="right" vertical="center"/>
    </xf>
    <xf numFmtId="172" fontId="7" fillId="33" borderId="35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0" fillId="0" borderId="17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7" fillId="34" borderId="12" xfId="0" applyFont="1" applyFill="1" applyBorder="1" applyAlignment="1">
      <alignment horizontal="right" vertical="center"/>
    </xf>
    <xf numFmtId="16" fontId="7" fillId="0" borderId="12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 textRotation="90" readingOrder="1"/>
    </xf>
    <xf numFmtId="14" fontId="6" fillId="0" borderId="0" xfId="0" applyNumberFormat="1" applyFont="1" applyFill="1" applyBorder="1" applyAlignment="1">
      <alignment horizontal="center" vertical="center" textRotation="90" readingOrder="1"/>
    </xf>
    <xf numFmtId="0" fontId="8" fillId="35" borderId="36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textRotation="90" readingOrder="1"/>
    </xf>
    <xf numFmtId="0" fontId="6" fillId="0" borderId="0" xfId="0" applyFont="1" applyFill="1" applyBorder="1" applyAlignment="1">
      <alignment horizontal="center" vertical="center" textRotation="90" readingOrder="1"/>
    </xf>
    <xf numFmtId="0" fontId="4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</xdr:row>
      <xdr:rowOff>19050</xdr:rowOff>
    </xdr:from>
    <xdr:to>
      <xdr:col>4</xdr:col>
      <xdr:colOff>571500</xdr:colOff>
      <xdr:row>4</xdr:row>
      <xdr:rowOff>57150</xdr:rowOff>
    </xdr:to>
    <xdr:pic>
      <xdr:nvPicPr>
        <xdr:cNvPr id="1" name="Picture 5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61925"/>
          <a:ext cx="2457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3"/>
  <sheetViews>
    <sheetView tabSelected="1" zoomScale="125" zoomScaleNormal="125" zoomScalePageLayoutView="0" workbookViewId="0" topLeftCell="A97">
      <selection activeCell="K125" sqref="K125"/>
    </sheetView>
  </sheetViews>
  <sheetFormatPr defaultColWidth="11.375" defaultRowHeight="12.75"/>
  <cols>
    <col min="1" max="1" width="10.375" style="1" customWidth="1"/>
    <col min="2" max="2" width="6.375" style="1" customWidth="1"/>
    <col min="3" max="3" width="8.375" style="1" customWidth="1"/>
    <col min="4" max="4" width="7.75390625" style="1" customWidth="1"/>
    <col min="5" max="5" width="9.875" style="1" bestFit="1" customWidth="1"/>
    <col min="6" max="6" width="7.75390625" style="1" customWidth="1"/>
    <col min="7" max="7" width="3.00390625" style="2" customWidth="1"/>
    <col min="8" max="8" width="16.75390625" style="1" customWidth="1"/>
    <col min="9" max="9" width="6.75390625" style="1" customWidth="1"/>
    <col min="10" max="10" width="8.375" style="1" customWidth="1"/>
    <col min="11" max="11" width="9.00390625" style="1" customWidth="1"/>
    <col min="12" max="12" width="10.25390625" style="1" customWidth="1"/>
    <col min="13" max="13" width="8.00390625" style="1" customWidth="1"/>
    <col min="14" max="20" width="11.375" style="1" customWidth="1"/>
    <col min="21" max="21" width="9.125" style="1" customWidth="1"/>
    <col min="22" max="16384" width="11.375" style="1" customWidth="1"/>
  </cols>
  <sheetData>
    <row r="1" ht="11.25" customHeight="1"/>
    <row r="2" spans="1:13" ht="23.25">
      <c r="A2" s="3"/>
      <c r="B2" s="3"/>
      <c r="C2" s="4"/>
      <c r="H2" s="124" t="s">
        <v>0</v>
      </c>
      <c r="I2" s="124"/>
      <c r="J2" s="124"/>
      <c r="K2" s="124"/>
      <c r="L2" s="124"/>
      <c r="M2" s="124"/>
    </row>
    <row r="3" spans="1:13" ht="20.25">
      <c r="A3" s="3"/>
      <c r="B3" s="56" t="str">
        <f>TEXT(L6,"ДД.ММ.ГГГ")</f>
        <v>02.05.2024</v>
      </c>
      <c r="C3" s="4"/>
      <c r="D3" s="4"/>
      <c r="E3" s="4"/>
      <c r="F3" s="4"/>
      <c r="G3" s="4"/>
      <c r="H3" s="127" t="s">
        <v>1</v>
      </c>
      <c r="I3" s="127"/>
      <c r="J3" s="127"/>
      <c r="K3" s="127"/>
      <c r="L3" s="127"/>
      <c r="M3" s="127"/>
    </row>
    <row r="4" spans="1:13" ht="20.25">
      <c r="A4" s="3"/>
      <c r="B4" s="3"/>
      <c r="C4" s="4"/>
      <c r="D4" s="4"/>
      <c r="E4" s="4"/>
      <c r="F4" s="4"/>
      <c r="G4" s="4"/>
      <c r="H4" s="127" t="s">
        <v>2</v>
      </c>
      <c r="I4" s="127"/>
      <c r="J4" s="127"/>
      <c r="K4" s="127"/>
      <c r="L4" s="127"/>
      <c r="M4" s="127"/>
    </row>
    <row r="5" spans="1:2" ht="12.75">
      <c r="A5" s="3"/>
      <c r="B5" s="3"/>
    </row>
    <row r="6" spans="12:13" ht="12.75">
      <c r="L6" s="128">
        <f ca="1">TODAY()</f>
        <v>45414</v>
      </c>
      <c r="M6" s="129"/>
    </row>
    <row r="7" spans="7:13" ht="11.25" customHeight="1">
      <c r="G7" s="125" t="s">
        <v>3</v>
      </c>
      <c r="H7" s="134" t="s">
        <v>4</v>
      </c>
      <c r="I7" s="135"/>
      <c r="J7" s="130" t="s">
        <v>89</v>
      </c>
      <c r="K7" s="132" t="s">
        <v>6</v>
      </c>
      <c r="L7" s="132" t="s">
        <v>7</v>
      </c>
      <c r="M7" s="132" t="s">
        <v>8</v>
      </c>
    </row>
    <row r="8" spans="1:13" ht="11.25" customHeight="1">
      <c r="A8" s="122" t="s">
        <v>86</v>
      </c>
      <c r="B8" s="122"/>
      <c r="C8" s="122"/>
      <c r="D8" s="122"/>
      <c r="E8" s="122"/>
      <c r="F8" s="122"/>
      <c r="G8" s="125"/>
      <c r="H8" s="136"/>
      <c r="I8" s="137"/>
      <c r="J8" s="131"/>
      <c r="K8" s="133"/>
      <c r="L8" s="133"/>
      <c r="M8" s="133"/>
    </row>
    <row r="9" spans="1:13" ht="11.25" customHeight="1">
      <c r="A9" s="124" t="s">
        <v>9</v>
      </c>
      <c r="B9" s="124"/>
      <c r="C9" s="124"/>
      <c r="D9" s="124"/>
      <c r="E9" s="124"/>
      <c r="F9" s="124"/>
      <c r="G9" s="125"/>
      <c r="H9" s="104" t="s">
        <v>10</v>
      </c>
      <c r="I9" s="105"/>
      <c r="J9" s="105"/>
      <c r="K9" s="105"/>
      <c r="L9" s="105"/>
      <c r="M9" s="106"/>
    </row>
    <row r="10" spans="1:13" ht="11.25" customHeight="1">
      <c r="A10" s="124"/>
      <c r="B10" s="124"/>
      <c r="C10" s="124"/>
      <c r="D10" s="124"/>
      <c r="E10" s="124"/>
      <c r="F10" s="124"/>
      <c r="G10" s="125"/>
      <c r="H10" s="5" t="s">
        <v>110</v>
      </c>
      <c r="I10" s="6"/>
      <c r="J10" s="7"/>
      <c r="K10" s="7">
        <v>82500</v>
      </c>
      <c r="L10" s="8">
        <f aca="true" t="shared" si="0" ref="L10:L15">M10*K10</f>
        <v>3300</v>
      </c>
      <c r="M10" s="9">
        <v>0.04</v>
      </c>
    </row>
    <row r="11" spans="1:13" ht="11.25" customHeight="1">
      <c r="A11" s="124" t="s">
        <v>11</v>
      </c>
      <c r="B11" s="124"/>
      <c r="C11" s="124"/>
      <c r="D11" s="124"/>
      <c r="E11" s="124"/>
      <c r="F11" s="124"/>
      <c r="G11" s="125"/>
      <c r="H11" s="5" t="s">
        <v>111</v>
      </c>
      <c r="I11" s="6"/>
      <c r="J11" s="7"/>
      <c r="K11" s="7">
        <v>73500</v>
      </c>
      <c r="L11" s="8">
        <f t="shared" si="0"/>
        <v>3675</v>
      </c>
      <c r="M11" s="11">
        <v>0.05</v>
      </c>
    </row>
    <row r="12" spans="1:13" ht="11.25" customHeight="1">
      <c r="A12" s="124"/>
      <c r="B12" s="124"/>
      <c r="C12" s="124"/>
      <c r="D12" s="124"/>
      <c r="E12" s="124"/>
      <c r="F12" s="124"/>
      <c r="G12" s="125"/>
      <c r="H12" s="5" t="s">
        <v>112</v>
      </c>
      <c r="I12" s="6"/>
      <c r="J12" s="7"/>
      <c r="K12" s="7">
        <v>72500</v>
      </c>
      <c r="L12" s="8">
        <f t="shared" si="0"/>
        <v>5437.5</v>
      </c>
      <c r="M12" s="13">
        <v>0.075</v>
      </c>
    </row>
    <row r="13" spans="1:13" ht="11.25" customHeight="1">
      <c r="A13" s="123" t="s">
        <v>92</v>
      </c>
      <c r="B13" s="123"/>
      <c r="C13" s="123"/>
      <c r="D13" s="123"/>
      <c r="E13" s="123"/>
      <c r="F13" s="123"/>
      <c r="G13" s="125"/>
      <c r="H13" s="5" t="s">
        <v>120</v>
      </c>
      <c r="I13" s="6"/>
      <c r="J13" s="7"/>
      <c r="K13" s="7">
        <v>75500</v>
      </c>
      <c r="L13" s="8">
        <f t="shared" si="0"/>
        <v>10720.999999999998</v>
      </c>
      <c r="M13" s="13">
        <v>0.142</v>
      </c>
    </row>
    <row r="14" spans="1:13" ht="11.25" customHeight="1">
      <c r="A14" s="14"/>
      <c r="B14" s="14"/>
      <c r="C14" s="14"/>
      <c r="E14" s="14"/>
      <c r="F14" s="14"/>
      <c r="G14" s="125"/>
      <c r="H14" s="5" t="s">
        <v>113</v>
      </c>
      <c r="I14" s="6"/>
      <c r="J14" s="7"/>
      <c r="K14" s="7">
        <v>73500</v>
      </c>
      <c r="L14" s="8">
        <f t="shared" si="0"/>
        <v>20947.5</v>
      </c>
      <c r="M14" s="17">
        <v>0.285</v>
      </c>
    </row>
    <row r="15" spans="7:13" ht="11.25" customHeight="1">
      <c r="G15" s="125"/>
      <c r="H15" s="5" t="s">
        <v>179</v>
      </c>
      <c r="I15" s="6"/>
      <c r="J15" s="7"/>
      <c r="K15" s="7">
        <v>73500</v>
      </c>
      <c r="L15" s="8">
        <f t="shared" si="0"/>
        <v>13009.5</v>
      </c>
      <c r="M15" s="17">
        <v>0.177</v>
      </c>
    </row>
    <row r="16" spans="1:13" ht="11.25" customHeight="1">
      <c r="A16" s="108" t="s">
        <v>4</v>
      </c>
      <c r="B16" s="108"/>
      <c r="C16" s="110" t="s">
        <v>211</v>
      </c>
      <c r="D16" s="107" t="s">
        <v>6</v>
      </c>
      <c r="E16" s="107" t="s">
        <v>12</v>
      </c>
      <c r="F16" s="107" t="s">
        <v>13</v>
      </c>
      <c r="G16" s="125"/>
      <c r="H16" s="5" t="s">
        <v>114</v>
      </c>
      <c r="I16" s="6"/>
      <c r="J16" s="7"/>
      <c r="K16" s="7">
        <v>73500</v>
      </c>
      <c r="L16" s="8">
        <f aca="true" t="shared" si="1" ref="L16:L26">M16*K16</f>
        <v>26019</v>
      </c>
      <c r="M16" s="17">
        <v>0.354</v>
      </c>
    </row>
    <row r="17" spans="1:13" ht="11.25" customHeight="1">
      <c r="A17" s="108"/>
      <c r="B17" s="108"/>
      <c r="C17" s="110"/>
      <c r="D17" s="107"/>
      <c r="E17" s="107"/>
      <c r="F17" s="107"/>
      <c r="G17" s="125"/>
      <c r="H17" s="5" t="s">
        <v>121</v>
      </c>
      <c r="I17" s="6"/>
      <c r="J17" s="7"/>
      <c r="K17" s="7">
        <v>73500</v>
      </c>
      <c r="L17" s="8">
        <f t="shared" si="1"/>
        <v>15582</v>
      </c>
      <c r="M17" s="17">
        <v>0.212</v>
      </c>
    </row>
    <row r="18" spans="1:13" ht="11.25" customHeight="1">
      <c r="A18" s="111" t="s">
        <v>106</v>
      </c>
      <c r="B18" s="112"/>
      <c r="C18" s="105"/>
      <c r="D18" s="105"/>
      <c r="E18" s="105"/>
      <c r="F18" s="106"/>
      <c r="G18" s="125"/>
      <c r="H18" s="96" t="s">
        <v>115</v>
      </c>
      <c r="I18" s="97"/>
      <c r="J18" s="7"/>
      <c r="K18" s="7">
        <v>73500</v>
      </c>
      <c r="L18" s="8">
        <f t="shared" si="1"/>
        <v>31164</v>
      </c>
      <c r="M18" s="17">
        <v>0.424</v>
      </c>
    </row>
    <row r="19" spans="1:13" ht="11.25" customHeight="1">
      <c r="A19" s="7" t="s">
        <v>207</v>
      </c>
      <c r="B19" s="7" t="s">
        <v>15</v>
      </c>
      <c r="C19" s="18"/>
      <c r="D19" s="18">
        <v>75000</v>
      </c>
      <c r="E19" s="19">
        <f aca="true" t="shared" si="2" ref="E19:E27">F19*D19/1000</f>
        <v>7.5</v>
      </c>
      <c r="F19" s="20">
        <v>0.1</v>
      </c>
      <c r="G19" s="126"/>
      <c r="H19" s="5" t="s">
        <v>122</v>
      </c>
      <c r="I19" s="6"/>
      <c r="J19" s="6"/>
      <c r="K19" s="7">
        <v>73500</v>
      </c>
      <c r="L19" s="8">
        <f t="shared" si="1"/>
        <v>20800.499999999996</v>
      </c>
      <c r="M19" s="6">
        <v>0.283</v>
      </c>
    </row>
    <row r="20" spans="1:13" ht="11.25" customHeight="1">
      <c r="A20" s="7" t="s">
        <v>14</v>
      </c>
      <c r="B20" s="7" t="s">
        <v>15</v>
      </c>
      <c r="C20" s="18"/>
      <c r="D20" s="18">
        <v>71500</v>
      </c>
      <c r="E20" s="19">
        <f t="shared" si="2"/>
        <v>15.873</v>
      </c>
      <c r="F20" s="20">
        <v>0.222</v>
      </c>
      <c r="G20" s="125"/>
      <c r="H20" s="98" t="s">
        <v>116</v>
      </c>
      <c r="I20" s="99"/>
      <c r="J20" s="7"/>
      <c r="K20" s="7">
        <v>73500</v>
      </c>
      <c r="L20" s="8">
        <f t="shared" si="1"/>
        <v>41600.99999999999</v>
      </c>
      <c r="M20" s="17">
        <v>0.566</v>
      </c>
    </row>
    <row r="21" spans="1:13" ht="11.25" customHeight="1">
      <c r="A21" s="7" t="s">
        <v>17</v>
      </c>
      <c r="B21" s="7" t="s">
        <v>15</v>
      </c>
      <c r="C21" s="18"/>
      <c r="D21" s="18">
        <v>72500</v>
      </c>
      <c r="E21" s="19">
        <f t="shared" si="2"/>
        <v>28.6375</v>
      </c>
      <c r="F21" s="20">
        <v>0.395</v>
      </c>
      <c r="G21" s="126"/>
      <c r="H21" s="5" t="s">
        <v>123</v>
      </c>
      <c r="I21" s="6"/>
      <c r="J21" s="6"/>
      <c r="K21" s="7">
        <v>73500</v>
      </c>
      <c r="L21" s="8">
        <f t="shared" si="1"/>
        <v>26019</v>
      </c>
      <c r="M21" s="6">
        <v>0.354</v>
      </c>
    </row>
    <row r="22" spans="1:13" ht="11.25" customHeight="1">
      <c r="A22" s="7" t="s">
        <v>18</v>
      </c>
      <c r="B22" s="7" t="s">
        <v>15</v>
      </c>
      <c r="C22" s="18"/>
      <c r="D22" s="18">
        <v>72000</v>
      </c>
      <c r="E22" s="19">
        <f t="shared" si="2"/>
        <v>44.64</v>
      </c>
      <c r="F22" s="23">
        <v>0.62</v>
      </c>
      <c r="G22" s="125"/>
      <c r="H22" s="47" t="s">
        <v>117</v>
      </c>
      <c r="I22" s="48"/>
      <c r="J22" s="7"/>
      <c r="K22" s="7">
        <v>73500</v>
      </c>
      <c r="L22" s="8">
        <f t="shared" si="1"/>
        <v>51964.5</v>
      </c>
      <c r="M22" s="17">
        <v>0.707</v>
      </c>
    </row>
    <row r="23" spans="1:13" ht="11.25" customHeight="1">
      <c r="A23" s="7" t="s">
        <v>19</v>
      </c>
      <c r="B23" s="7" t="s">
        <v>100</v>
      </c>
      <c r="C23" s="18"/>
      <c r="D23" s="18">
        <v>71900</v>
      </c>
      <c r="E23" s="19">
        <f t="shared" si="2"/>
        <v>63.991</v>
      </c>
      <c r="F23" s="23">
        <v>0.89</v>
      </c>
      <c r="G23" s="125"/>
      <c r="H23" s="5" t="s">
        <v>178</v>
      </c>
      <c r="I23" s="6"/>
      <c r="J23" s="7"/>
      <c r="K23" s="7">
        <v>73500</v>
      </c>
      <c r="L23" s="8">
        <f t="shared" si="1"/>
        <v>31164</v>
      </c>
      <c r="M23" s="17">
        <v>0.424</v>
      </c>
    </row>
    <row r="24" spans="1:13" ht="11.25" customHeight="1">
      <c r="A24" s="7" t="s">
        <v>20</v>
      </c>
      <c r="B24" s="7" t="s">
        <v>32</v>
      </c>
      <c r="C24" s="18"/>
      <c r="D24" s="18">
        <v>71000</v>
      </c>
      <c r="E24" s="19">
        <f t="shared" si="2"/>
        <v>85.91</v>
      </c>
      <c r="F24" s="23">
        <v>1.21</v>
      </c>
      <c r="G24" s="126"/>
      <c r="H24" s="5" t="s">
        <v>118</v>
      </c>
      <c r="I24" s="6"/>
      <c r="J24" s="7"/>
      <c r="K24" s="7">
        <v>73500</v>
      </c>
      <c r="L24" s="8">
        <f t="shared" si="1"/>
        <v>62328</v>
      </c>
      <c r="M24" s="17">
        <v>0.848</v>
      </c>
    </row>
    <row r="25" spans="1:13" ht="11.25" customHeight="1">
      <c r="A25" s="7" t="s">
        <v>21</v>
      </c>
      <c r="B25" s="7" t="s">
        <v>32</v>
      </c>
      <c r="C25" s="18"/>
      <c r="D25" s="18">
        <v>71000</v>
      </c>
      <c r="E25" s="19">
        <f t="shared" si="2"/>
        <v>112.18</v>
      </c>
      <c r="F25" s="23">
        <v>1.58</v>
      </c>
      <c r="G25" s="126"/>
      <c r="H25" s="5" t="s">
        <v>218</v>
      </c>
      <c r="I25" s="6"/>
      <c r="J25" s="7"/>
      <c r="K25" s="7">
        <v>76000</v>
      </c>
      <c r="L25" s="8">
        <f t="shared" si="1"/>
        <v>85956</v>
      </c>
      <c r="M25" s="17">
        <v>1.131</v>
      </c>
    </row>
    <row r="26" spans="1:13" ht="11.25" customHeight="1">
      <c r="A26" s="7" t="s">
        <v>22</v>
      </c>
      <c r="B26" s="7" t="s">
        <v>32</v>
      </c>
      <c r="C26" s="18"/>
      <c r="D26" s="18">
        <v>71000</v>
      </c>
      <c r="E26" s="19">
        <f>F26*D26/1000</f>
        <v>144.13</v>
      </c>
      <c r="F26" s="17">
        <v>2.03</v>
      </c>
      <c r="G26" s="125"/>
      <c r="H26" s="5" t="s">
        <v>198</v>
      </c>
      <c r="I26" s="6"/>
      <c r="J26" s="7"/>
      <c r="K26" s="7">
        <v>85000</v>
      </c>
      <c r="L26" s="8">
        <f t="shared" si="1"/>
        <v>120105</v>
      </c>
      <c r="M26" s="17">
        <v>1.413</v>
      </c>
    </row>
    <row r="27" spans="1:13" ht="11.25" customHeight="1">
      <c r="A27" s="7" t="s">
        <v>23</v>
      </c>
      <c r="B27" s="7" t="s">
        <v>32</v>
      </c>
      <c r="C27" s="18"/>
      <c r="D27" s="18">
        <v>71000</v>
      </c>
      <c r="E27" s="19">
        <f t="shared" si="2"/>
        <v>176.79000000000002</v>
      </c>
      <c r="F27" s="23">
        <v>2.49</v>
      </c>
      <c r="G27" s="125"/>
      <c r="H27" s="119" t="s">
        <v>40</v>
      </c>
      <c r="I27" s="120"/>
      <c r="J27" s="120"/>
      <c r="K27" s="120"/>
      <c r="L27" s="120"/>
      <c r="M27" s="121"/>
    </row>
    <row r="28" spans="1:13" ht="11.25" customHeight="1">
      <c r="A28" s="116" t="s">
        <v>224</v>
      </c>
      <c r="B28" s="117"/>
      <c r="C28" s="117"/>
      <c r="D28" s="117"/>
      <c r="E28" s="117"/>
      <c r="F28" s="118"/>
      <c r="G28" s="125"/>
      <c r="H28" s="5" t="s">
        <v>134</v>
      </c>
      <c r="I28" s="37"/>
      <c r="J28" s="15"/>
      <c r="K28" s="15">
        <v>92500</v>
      </c>
      <c r="L28" s="33">
        <f>M28*K28</f>
        <v>2497.5</v>
      </c>
      <c r="M28" s="16">
        <v>0.027</v>
      </c>
    </row>
    <row r="29" spans="1:13" ht="11.25" customHeight="1">
      <c r="A29" s="7" t="s">
        <v>14</v>
      </c>
      <c r="B29" s="7" t="s">
        <v>15</v>
      </c>
      <c r="C29" s="26"/>
      <c r="D29" s="26">
        <v>72500</v>
      </c>
      <c r="E29" s="28">
        <f aca="true" t="shared" si="3" ref="E29:E35">F29*D29/1000</f>
        <v>16.095</v>
      </c>
      <c r="F29" s="17">
        <v>0.222</v>
      </c>
      <c r="G29" s="125"/>
      <c r="H29" s="5" t="s">
        <v>135</v>
      </c>
      <c r="I29" s="37"/>
      <c r="J29" s="15"/>
      <c r="K29" s="15">
        <v>92500</v>
      </c>
      <c r="L29" s="33">
        <f>M29*K29</f>
        <v>3607.5</v>
      </c>
      <c r="M29" s="16">
        <v>0.039</v>
      </c>
    </row>
    <row r="30" spans="1:13" ht="11.25" customHeight="1">
      <c r="A30" s="7" t="s">
        <v>17</v>
      </c>
      <c r="B30" s="7" t="s">
        <v>27</v>
      </c>
      <c r="C30" s="26"/>
      <c r="D30" s="26">
        <v>73500</v>
      </c>
      <c r="E30" s="28">
        <f>F30*D30/1000</f>
        <v>29.0325</v>
      </c>
      <c r="F30" s="17">
        <v>0.395</v>
      </c>
      <c r="G30" s="125"/>
      <c r="H30" s="5" t="s">
        <v>136</v>
      </c>
      <c r="I30" s="37"/>
      <c r="J30" s="15"/>
      <c r="K30" s="38">
        <v>92500</v>
      </c>
      <c r="L30" s="33">
        <f>M30*K30</f>
        <v>3515</v>
      </c>
      <c r="M30" s="29">
        <v>0.038</v>
      </c>
    </row>
    <row r="31" spans="1:13" ht="11.25" customHeight="1">
      <c r="A31" s="7" t="s">
        <v>18</v>
      </c>
      <c r="B31" s="7" t="s">
        <v>183</v>
      </c>
      <c r="C31" s="26"/>
      <c r="D31" s="26">
        <v>71500</v>
      </c>
      <c r="E31" s="28">
        <f>F31*D31/1000</f>
        <v>44.33</v>
      </c>
      <c r="F31" s="23">
        <v>0.62</v>
      </c>
      <c r="G31" s="125"/>
      <c r="H31" s="5" t="s">
        <v>133</v>
      </c>
      <c r="I31" s="37"/>
      <c r="J31" s="15"/>
      <c r="K31" s="38">
        <v>92500</v>
      </c>
      <c r="L31" s="33">
        <f>M31*K31</f>
        <v>4255</v>
      </c>
      <c r="M31" s="29">
        <v>0.046</v>
      </c>
    </row>
    <row r="32" spans="1:13" ht="11.25" customHeight="1">
      <c r="A32" s="7" t="s">
        <v>19</v>
      </c>
      <c r="B32" s="7" t="s">
        <v>27</v>
      </c>
      <c r="C32" s="100">
        <v>67800</v>
      </c>
      <c r="D32" s="26">
        <v>68900</v>
      </c>
      <c r="E32" s="28">
        <f t="shared" si="3"/>
        <v>62.01</v>
      </c>
      <c r="F32" s="30">
        <v>0.9</v>
      </c>
      <c r="G32" s="125"/>
      <c r="H32" s="119" t="s">
        <v>28</v>
      </c>
      <c r="I32" s="120"/>
      <c r="J32" s="120"/>
      <c r="K32" s="120"/>
      <c r="L32" s="120"/>
      <c r="M32" s="121"/>
    </row>
    <row r="33" spans="1:13" ht="11.25" customHeight="1">
      <c r="A33" s="7" t="s">
        <v>20</v>
      </c>
      <c r="B33" s="7" t="s">
        <v>183</v>
      </c>
      <c r="C33" s="100"/>
      <c r="D33" s="26">
        <v>69500</v>
      </c>
      <c r="E33" s="28">
        <f t="shared" si="3"/>
        <v>84.095</v>
      </c>
      <c r="F33" s="23">
        <v>1.21</v>
      </c>
      <c r="G33" s="125"/>
      <c r="H33" s="5" t="s">
        <v>217</v>
      </c>
      <c r="I33" s="6"/>
      <c r="J33" s="31"/>
      <c r="K33" s="12">
        <v>117000</v>
      </c>
      <c r="L33" s="24">
        <f>K33*M33</f>
        <v>1638</v>
      </c>
      <c r="M33" s="43">
        <v>0.014</v>
      </c>
    </row>
    <row r="34" spans="1:13" ht="11.25" customHeight="1">
      <c r="A34" s="7" t="s">
        <v>21</v>
      </c>
      <c r="B34" s="7" t="s">
        <v>27</v>
      </c>
      <c r="C34" s="26"/>
      <c r="D34" s="26">
        <v>69500</v>
      </c>
      <c r="E34" s="28">
        <f t="shared" si="3"/>
        <v>109.81</v>
      </c>
      <c r="F34" s="23">
        <v>1.58</v>
      </c>
      <c r="G34" s="125"/>
      <c r="H34" s="5" t="s">
        <v>184</v>
      </c>
      <c r="I34" s="6"/>
      <c r="J34" s="31"/>
      <c r="K34" s="12">
        <v>122000</v>
      </c>
      <c r="L34" s="24">
        <f>K34*M34</f>
        <v>1586</v>
      </c>
      <c r="M34" s="43">
        <v>0.013</v>
      </c>
    </row>
    <row r="35" spans="1:13" ht="11.25" customHeight="1">
      <c r="A35" s="7" t="s">
        <v>22</v>
      </c>
      <c r="B35" s="7" t="s">
        <v>27</v>
      </c>
      <c r="C35" s="51"/>
      <c r="D35" s="26">
        <v>69500</v>
      </c>
      <c r="E35" s="28">
        <f t="shared" si="3"/>
        <v>139</v>
      </c>
      <c r="F35" s="32">
        <v>2</v>
      </c>
      <c r="G35" s="125"/>
      <c r="H35" s="104" t="s">
        <v>29</v>
      </c>
      <c r="I35" s="105"/>
      <c r="J35" s="105"/>
      <c r="K35" s="105"/>
      <c r="L35" s="105"/>
      <c r="M35" s="106"/>
    </row>
    <row r="36" spans="1:13" ht="11.25" customHeight="1">
      <c r="A36" s="7" t="s">
        <v>23</v>
      </c>
      <c r="B36" s="7" t="s">
        <v>27</v>
      </c>
      <c r="C36" s="51"/>
      <c r="D36" s="26">
        <v>69500</v>
      </c>
      <c r="E36" s="28">
        <f>F36*D36/1000</f>
        <v>172.36</v>
      </c>
      <c r="F36" s="21">
        <v>2.48</v>
      </c>
      <c r="G36" s="125"/>
      <c r="H36" s="5"/>
      <c r="I36" s="6"/>
      <c r="J36" s="12"/>
      <c r="K36" s="12"/>
      <c r="L36" s="33"/>
      <c r="M36" s="13"/>
    </row>
    <row r="37" spans="1:13" ht="11.25" customHeight="1">
      <c r="A37" s="7" t="s">
        <v>24</v>
      </c>
      <c r="B37" s="7" t="s">
        <v>27</v>
      </c>
      <c r="C37" s="52" t="s">
        <v>109</v>
      </c>
      <c r="D37" s="22"/>
      <c r="E37" s="28">
        <f>F37*D37/1000</f>
        <v>0</v>
      </c>
      <c r="F37" s="13">
        <v>2.98</v>
      </c>
      <c r="G37" s="125"/>
      <c r="H37" s="5" t="s">
        <v>181</v>
      </c>
      <c r="I37" s="6"/>
      <c r="J37" s="12"/>
      <c r="K37" s="12">
        <v>74600</v>
      </c>
      <c r="L37" s="33">
        <f>M37*K37</f>
        <v>10817</v>
      </c>
      <c r="M37" s="13">
        <v>0.145</v>
      </c>
    </row>
    <row r="38" spans="1:13" ht="11.25" customHeight="1">
      <c r="A38" s="7" t="s">
        <v>25</v>
      </c>
      <c r="B38" s="7" t="s">
        <v>27</v>
      </c>
      <c r="C38" s="53" t="s">
        <v>109</v>
      </c>
      <c r="D38" s="12"/>
      <c r="E38" s="28">
        <f>F38*D38/1000</f>
        <v>0</v>
      </c>
      <c r="F38" s="13">
        <v>3.85</v>
      </c>
      <c r="G38" s="125"/>
      <c r="H38" s="5" t="s">
        <v>182</v>
      </c>
      <c r="I38" s="6"/>
      <c r="J38" s="12"/>
      <c r="K38" s="12">
        <v>74600</v>
      </c>
      <c r="L38" s="33">
        <f>M38*K38</f>
        <v>21634</v>
      </c>
      <c r="M38" s="13">
        <v>0.29</v>
      </c>
    </row>
    <row r="39" spans="1:13" ht="11.25" customHeight="1">
      <c r="A39" s="7" t="s">
        <v>26</v>
      </c>
      <c r="B39" s="7" t="s">
        <v>27</v>
      </c>
      <c r="C39" s="53" t="s">
        <v>109</v>
      </c>
      <c r="D39" s="12"/>
      <c r="E39" s="28">
        <f>F39*D39/1000</f>
        <v>0</v>
      </c>
      <c r="F39" s="13">
        <v>4.83</v>
      </c>
      <c r="G39" s="125"/>
      <c r="H39" s="104" t="s">
        <v>30</v>
      </c>
      <c r="I39" s="105"/>
      <c r="J39" s="105"/>
      <c r="K39" s="105"/>
      <c r="L39" s="105"/>
      <c r="M39" s="106"/>
    </row>
    <row r="40" spans="1:13" ht="11.25" customHeight="1">
      <c r="A40" s="119" t="s">
        <v>31</v>
      </c>
      <c r="B40" s="120"/>
      <c r="C40" s="120"/>
      <c r="D40" s="120"/>
      <c r="E40" s="120"/>
      <c r="F40" s="121"/>
      <c r="G40" s="125"/>
      <c r="H40" s="93"/>
      <c r="I40" s="94"/>
      <c r="J40" s="95"/>
      <c r="K40" s="92" t="s">
        <v>137</v>
      </c>
      <c r="L40" s="68" t="s">
        <v>201</v>
      </c>
      <c r="M40" s="92" t="s">
        <v>13</v>
      </c>
    </row>
    <row r="41" spans="1:13" ht="11.25" customHeight="1">
      <c r="A41" s="7" t="s">
        <v>85</v>
      </c>
      <c r="B41" s="7" t="s">
        <v>32</v>
      </c>
      <c r="C41" s="12"/>
      <c r="D41" s="12"/>
      <c r="E41" s="33">
        <f aca="true" t="shared" si="4" ref="E41:E51">F41*D41/1000</f>
        <v>0</v>
      </c>
      <c r="F41" s="9">
        <v>9.62</v>
      </c>
      <c r="G41" s="125"/>
      <c r="H41" s="47" t="s">
        <v>186</v>
      </c>
      <c r="I41" s="48"/>
      <c r="J41" s="54" t="s">
        <v>109</v>
      </c>
      <c r="K41" s="57"/>
      <c r="L41" s="57"/>
      <c r="M41" s="25"/>
    </row>
    <row r="42" spans="1:13" ht="11.25" customHeight="1">
      <c r="A42" s="7" t="s">
        <v>33</v>
      </c>
      <c r="B42" s="7" t="s">
        <v>32</v>
      </c>
      <c r="C42" s="12"/>
      <c r="D42" s="12"/>
      <c r="E42" s="33">
        <f t="shared" si="4"/>
        <v>0</v>
      </c>
      <c r="F42" s="9">
        <v>11.86</v>
      </c>
      <c r="G42" s="125"/>
      <c r="H42" s="5" t="s">
        <v>187</v>
      </c>
      <c r="I42" s="6"/>
      <c r="J42" s="54" t="s">
        <v>109</v>
      </c>
      <c r="K42" s="57"/>
      <c r="L42" s="57"/>
      <c r="M42" s="25"/>
    </row>
    <row r="43" spans="1:13" ht="11.25" customHeight="1">
      <c r="A43" s="7" t="s">
        <v>34</v>
      </c>
      <c r="B43" s="7" t="s">
        <v>32</v>
      </c>
      <c r="C43" s="12"/>
      <c r="D43" s="12">
        <v>105000</v>
      </c>
      <c r="E43" s="33">
        <f t="shared" si="4"/>
        <v>943.95</v>
      </c>
      <c r="F43" s="11">
        <v>8.99</v>
      </c>
      <c r="G43" s="125"/>
      <c r="H43" s="5" t="s">
        <v>185</v>
      </c>
      <c r="I43" s="6"/>
      <c r="J43" s="54"/>
      <c r="K43" s="57"/>
      <c r="L43" s="57"/>
      <c r="M43" s="25"/>
    </row>
    <row r="44" spans="1:13" ht="11.25" customHeight="1">
      <c r="A44" s="7" t="s">
        <v>35</v>
      </c>
      <c r="B44" s="7" t="s">
        <v>32</v>
      </c>
      <c r="C44" s="12"/>
      <c r="D44" s="12">
        <v>105000</v>
      </c>
      <c r="E44" s="33">
        <f t="shared" si="4"/>
        <v>1465.8</v>
      </c>
      <c r="F44" s="9">
        <v>13.96</v>
      </c>
      <c r="G44" s="125"/>
      <c r="H44" s="5" t="s">
        <v>188</v>
      </c>
      <c r="I44" s="6"/>
      <c r="J44" s="54" t="s">
        <v>109</v>
      </c>
      <c r="K44" s="57"/>
      <c r="L44" s="57"/>
      <c r="M44" s="27"/>
    </row>
    <row r="45" spans="1:13" ht="11.25" customHeight="1">
      <c r="A45" s="7" t="s">
        <v>36</v>
      </c>
      <c r="B45" s="7" t="s">
        <v>32</v>
      </c>
      <c r="C45" s="12"/>
      <c r="D45" s="12"/>
      <c r="E45" s="33">
        <f t="shared" si="4"/>
        <v>0</v>
      </c>
      <c r="F45" s="9">
        <v>10.5</v>
      </c>
      <c r="G45" s="125"/>
      <c r="H45" s="5" t="s">
        <v>189</v>
      </c>
      <c r="I45" s="6"/>
      <c r="J45" s="54" t="s">
        <v>109</v>
      </c>
      <c r="K45" s="57"/>
      <c r="L45" s="57"/>
      <c r="M45" s="25"/>
    </row>
    <row r="46" spans="1:13" ht="11.25" customHeight="1">
      <c r="A46" s="7" t="s">
        <v>107</v>
      </c>
      <c r="B46" s="7" t="s">
        <v>32</v>
      </c>
      <c r="C46" s="12"/>
      <c r="D46" s="12"/>
      <c r="E46" s="33">
        <f t="shared" si="4"/>
        <v>0</v>
      </c>
      <c r="F46" s="9">
        <v>16.63</v>
      </c>
      <c r="G46" s="125"/>
      <c r="H46" s="5" t="s">
        <v>190</v>
      </c>
      <c r="I46" s="6"/>
      <c r="J46" s="55" t="s">
        <v>109</v>
      </c>
      <c r="K46" s="58"/>
      <c r="L46" s="58"/>
      <c r="M46" s="17"/>
    </row>
    <row r="47" spans="1:13" ht="11.25" customHeight="1">
      <c r="A47" s="7" t="s">
        <v>105</v>
      </c>
      <c r="B47" s="7" t="s">
        <v>32</v>
      </c>
      <c r="C47" s="12"/>
      <c r="D47" s="12">
        <v>107000</v>
      </c>
      <c r="E47" s="33">
        <f t="shared" si="4"/>
        <v>1396.35</v>
      </c>
      <c r="F47" s="34">
        <v>13.05</v>
      </c>
      <c r="G47" s="125"/>
      <c r="H47" s="5" t="s">
        <v>191</v>
      </c>
      <c r="I47" s="6"/>
      <c r="J47" s="55" t="s">
        <v>109</v>
      </c>
      <c r="K47" s="58"/>
      <c r="L47" s="58"/>
      <c r="M47" s="17"/>
    </row>
    <row r="48" spans="1:13" ht="11.25" customHeight="1">
      <c r="A48" s="7" t="s">
        <v>37</v>
      </c>
      <c r="B48" s="7" t="s">
        <v>32</v>
      </c>
      <c r="C48" s="12"/>
      <c r="D48" s="12">
        <v>108500</v>
      </c>
      <c r="E48" s="33">
        <f t="shared" si="4"/>
        <v>2061.5</v>
      </c>
      <c r="F48" s="9">
        <v>19</v>
      </c>
      <c r="G48" s="125"/>
      <c r="H48" s="5" t="s">
        <v>192</v>
      </c>
      <c r="I48" s="6"/>
      <c r="J48" s="55" t="s">
        <v>109</v>
      </c>
      <c r="K48" s="58"/>
      <c r="L48" s="58"/>
      <c r="M48" s="17"/>
    </row>
    <row r="49" spans="1:13" ht="11.25" customHeight="1">
      <c r="A49" s="7" t="s">
        <v>87</v>
      </c>
      <c r="B49" s="7" t="s">
        <v>32</v>
      </c>
      <c r="C49" s="12"/>
      <c r="D49" s="12"/>
      <c r="E49" s="33"/>
      <c r="F49" s="11">
        <v>21.5</v>
      </c>
      <c r="G49" s="125"/>
      <c r="H49" s="5" t="s">
        <v>193</v>
      </c>
      <c r="I49" s="6"/>
      <c r="J49" s="55" t="s">
        <v>109</v>
      </c>
      <c r="K49" s="58"/>
      <c r="L49" s="58"/>
      <c r="M49" s="17"/>
    </row>
    <row r="50" spans="1:13" ht="11.25" customHeight="1">
      <c r="A50" s="7" t="s">
        <v>91</v>
      </c>
      <c r="B50" s="7" t="s">
        <v>32</v>
      </c>
      <c r="C50" s="12"/>
      <c r="D50" s="12">
        <v>96500</v>
      </c>
      <c r="E50" s="33">
        <f t="shared" si="4"/>
        <v>2060.275</v>
      </c>
      <c r="F50" s="9">
        <v>21.35</v>
      </c>
      <c r="G50" s="126"/>
      <c r="H50" s="5" t="s">
        <v>194</v>
      </c>
      <c r="I50" s="6"/>
      <c r="J50" s="55" t="s">
        <v>109</v>
      </c>
      <c r="K50" s="58"/>
      <c r="L50" s="58"/>
      <c r="M50" s="23"/>
    </row>
    <row r="51" spans="1:13" ht="11.25" customHeight="1">
      <c r="A51" s="7" t="s">
        <v>38</v>
      </c>
      <c r="B51" s="7" t="s">
        <v>32</v>
      </c>
      <c r="C51" s="12"/>
      <c r="D51" s="12"/>
      <c r="E51" s="33">
        <f t="shared" si="4"/>
        <v>0</v>
      </c>
      <c r="F51" s="9">
        <v>38.33</v>
      </c>
      <c r="G51" s="126"/>
      <c r="H51" s="5" t="s">
        <v>195</v>
      </c>
      <c r="I51" s="6"/>
      <c r="J51" s="55" t="s">
        <v>109</v>
      </c>
      <c r="K51" s="58"/>
      <c r="L51" s="58"/>
      <c r="M51" s="23"/>
    </row>
    <row r="52" spans="1:13" ht="11.25" customHeight="1">
      <c r="A52" s="111" t="s">
        <v>41</v>
      </c>
      <c r="B52" s="112"/>
      <c r="C52" s="112"/>
      <c r="D52" s="112"/>
      <c r="E52" s="112"/>
      <c r="F52" s="113"/>
      <c r="G52" s="126"/>
      <c r="H52" s="5" t="s">
        <v>196</v>
      </c>
      <c r="I52" s="6"/>
      <c r="J52" s="55" t="s">
        <v>109</v>
      </c>
      <c r="K52" s="58"/>
      <c r="L52" s="58"/>
      <c r="M52" s="17"/>
    </row>
    <row r="53" spans="1:13" ht="11.25" customHeight="1">
      <c r="A53" s="7" t="s">
        <v>175</v>
      </c>
      <c r="B53" s="7" t="s">
        <v>15</v>
      </c>
      <c r="C53" s="26"/>
      <c r="D53" s="26">
        <v>130000</v>
      </c>
      <c r="E53" s="28">
        <f aca="true" t="shared" si="5" ref="E53:E58">F53*D53/1000</f>
        <v>65.26</v>
      </c>
      <c r="F53" s="17">
        <v>0.502</v>
      </c>
      <c r="G53" s="126"/>
      <c r="H53" s="5" t="s">
        <v>197</v>
      </c>
      <c r="I53" s="6"/>
      <c r="J53" s="89" t="s">
        <v>109</v>
      </c>
      <c r="K53" s="90"/>
      <c r="L53" s="90"/>
      <c r="M53" s="91"/>
    </row>
    <row r="54" spans="1:13" ht="11.25" customHeight="1">
      <c r="A54" s="7" t="s">
        <v>42</v>
      </c>
      <c r="B54" s="7" t="s">
        <v>222</v>
      </c>
      <c r="C54" s="26"/>
      <c r="D54" s="26">
        <v>85000</v>
      </c>
      <c r="E54" s="28">
        <f t="shared" si="5"/>
        <v>66.725</v>
      </c>
      <c r="F54" s="17">
        <v>0.785</v>
      </c>
      <c r="G54" s="126"/>
      <c r="H54" s="104" t="s">
        <v>39</v>
      </c>
      <c r="I54" s="105"/>
      <c r="J54" s="105"/>
      <c r="K54" s="105"/>
      <c r="L54" s="105"/>
      <c r="M54" s="106"/>
    </row>
    <row r="55" spans="1:13" ht="11.25" customHeight="1">
      <c r="A55" s="7" t="s">
        <v>43</v>
      </c>
      <c r="B55" s="7" t="s">
        <v>172</v>
      </c>
      <c r="C55" s="26"/>
      <c r="D55" s="26">
        <v>84900</v>
      </c>
      <c r="E55" s="28">
        <f t="shared" si="5"/>
        <v>95.93699999999998</v>
      </c>
      <c r="F55" s="23">
        <v>1.13</v>
      </c>
      <c r="G55" s="126"/>
      <c r="H55" s="70"/>
      <c r="I55" s="77"/>
      <c r="J55" s="71"/>
      <c r="K55" s="75" t="s">
        <v>137</v>
      </c>
      <c r="L55" s="68" t="s">
        <v>167</v>
      </c>
      <c r="M55" s="66"/>
    </row>
    <row r="56" spans="1:13" ht="11.25" customHeight="1">
      <c r="A56" s="7" t="s">
        <v>44</v>
      </c>
      <c r="B56" s="7" t="s">
        <v>172</v>
      </c>
      <c r="C56" s="26"/>
      <c r="D56" s="26">
        <v>84900</v>
      </c>
      <c r="E56" s="28">
        <f t="shared" si="5"/>
        <v>130.746</v>
      </c>
      <c r="F56" s="17">
        <v>1.54</v>
      </c>
      <c r="G56" s="126"/>
      <c r="H56" s="72"/>
      <c r="I56" s="78"/>
      <c r="J56" s="73"/>
      <c r="K56" s="83" t="s">
        <v>165</v>
      </c>
      <c r="L56" s="69" t="s">
        <v>166</v>
      </c>
      <c r="M56" s="67"/>
    </row>
    <row r="57" spans="1:13" ht="11.25" customHeight="1">
      <c r="A57" s="7" t="s">
        <v>45</v>
      </c>
      <c r="B57" s="7" t="s">
        <v>93</v>
      </c>
      <c r="C57" s="26"/>
      <c r="D57" s="26">
        <v>84900</v>
      </c>
      <c r="E57" s="28">
        <f t="shared" si="5"/>
        <v>170.64899999999997</v>
      </c>
      <c r="F57" s="17">
        <v>2.01</v>
      </c>
      <c r="G57" s="126"/>
      <c r="H57" s="79" t="s">
        <v>161</v>
      </c>
      <c r="I57" s="80"/>
      <c r="J57" s="46"/>
      <c r="K57" s="76">
        <v>550</v>
      </c>
      <c r="L57" s="59">
        <v>1100</v>
      </c>
      <c r="M57" s="35"/>
    </row>
    <row r="58" spans="1:13" ht="11.25" customHeight="1">
      <c r="A58" s="7" t="s">
        <v>46</v>
      </c>
      <c r="B58" s="7" t="s">
        <v>128</v>
      </c>
      <c r="C58" s="26"/>
      <c r="D58" s="26">
        <v>84900</v>
      </c>
      <c r="E58" s="28">
        <f t="shared" si="5"/>
        <v>266.586</v>
      </c>
      <c r="F58" s="13">
        <v>3.14</v>
      </c>
      <c r="G58" s="126"/>
      <c r="H58" s="79" t="s">
        <v>162</v>
      </c>
      <c r="I58" s="80"/>
      <c r="J58" s="43"/>
      <c r="K58" s="76">
        <v>550</v>
      </c>
      <c r="L58" s="60">
        <v>1100</v>
      </c>
      <c r="M58" s="35"/>
    </row>
    <row r="59" spans="1:13" ht="11.25" customHeight="1">
      <c r="A59" s="116" t="s">
        <v>82</v>
      </c>
      <c r="B59" s="117"/>
      <c r="C59" s="117"/>
      <c r="D59" s="117"/>
      <c r="E59" s="117"/>
      <c r="F59" s="118"/>
      <c r="G59" s="126"/>
      <c r="H59" s="81" t="s">
        <v>163</v>
      </c>
      <c r="I59" s="82"/>
      <c r="J59" s="46"/>
      <c r="K59" s="76">
        <v>550</v>
      </c>
      <c r="L59" s="59">
        <v>1100</v>
      </c>
      <c r="M59" s="45"/>
    </row>
    <row r="60" spans="1:13" ht="11.25" customHeight="1">
      <c r="A60" s="7"/>
      <c r="B60" s="7"/>
      <c r="C60" s="26"/>
      <c r="D60" s="44" t="s">
        <v>171</v>
      </c>
      <c r="E60" s="26" t="s">
        <v>208</v>
      </c>
      <c r="F60" s="26"/>
      <c r="G60" s="126"/>
      <c r="H60" s="81" t="s">
        <v>164</v>
      </c>
      <c r="I60" s="82"/>
      <c r="J60" s="46"/>
      <c r="K60" s="88">
        <v>500</v>
      </c>
      <c r="L60" s="44">
        <v>1000</v>
      </c>
      <c r="M60" s="46"/>
    </row>
    <row r="61" spans="1:13" ht="11.25" customHeight="1">
      <c r="A61" s="7" t="s">
        <v>129</v>
      </c>
      <c r="B61" s="7" t="s">
        <v>16</v>
      </c>
      <c r="C61" s="26"/>
      <c r="D61" s="26">
        <v>109000</v>
      </c>
      <c r="E61" s="57">
        <v>109</v>
      </c>
      <c r="F61" s="57"/>
      <c r="G61" s="126"/>
      <c r="H61" s="104" t="s">
        <v>95</v>
      </c>
      <c r="I61" s="105"/>
      <c r="J61" s="105"/>
      <c r="K61" s="105"/>
      <c r="L61" s="105"/>
      <c r="M61" s="106"/>
    </row>
    <row r="62" spans="1:12" ht="11.25" customHeight="1">
      <c r="A62" s="7" t="s">
        <v>130</v>
      </c>
      <c r="B62" s="7" t="s">
        <v>16</v>
      </c>
      <c r="C62" s="26"/>
      <c r="D62" s="26">
        <v>110000</v>
      </c>
      <c r="E62" s="57">
        <v>120</v>
      </c>
      <c r="F62" s="57"/>
      <c r="G62" s="126"/>
      <c r="H62" s="86"/>
      <c r="I62" s="87"/>
      <c r="J62" s="87"/>
      <c r="K62" s="85" t="s">
        <v>168</v>
      </c>
      <c r="L62" s="84" t="s">
        <v>169</v>
      </c>
    </row>
    <row r="63" spans="1:13" ht="11.25" customHeight="1">
      <c r="A63" s="7" t="s">
        <v>132</v>
      </c>
      <c r="B63" s="7" t="s">
        <v>16</v>
      </c>
      <c r="C63" s="26"/>
      <c r="D63" s="26">
        <v>110000</v>
      </c>
      <c r="E63" s="57">
        <v>120</v>
      </c>
      <c r="F63" s="57"/>
      <c r="G63" s="126"/>
      <c r="H63" s="47" t="s">
        <v>138</v>
      </c>
      <c r="I63" s="64"/>
      <c r="J63" s="61" t="s">
        <v>96</v>
      </c>
      <c r="K63" s="12">
        <v>55</v>
      </c>
      <c r="L63" s="12" t="s">
        <v>212</v>
      </c>
      <c r="M63" s="12"/>
    </row>
    <row r="64" spans="1:13" ht="11.25" customHeight="1">
      <c r="A64" s="7" t="s">
        <v>131</v>
      </c>
      <c r="B64" s="7" t="s">
        <v>16</v>
      </c>
      <c r="C64" s="26"/>
      <c r="D64" s="26">
        <v>110000</v>
      </c>
      <c r="E64" s="57">
        <v>120</v>
      </c>
      <c r="F64" s="57"/>
      <c r="G64" s="126"/>
      <c r="H64" s="5" t="s">
        <v>139</v>
      </c>
      <c r="I64" s="63"/>
      <c r="J64" s="12" t="s">
        <v>145</v>
      </c>
      <c r="K64" s="12">
        <v>155</v>
      </c>
      <c r="L64" s="12"/>
      <c r="M64" s="12"/>
    </row>
    <row r="65" spans="1:13" ht="11.25" customHeight="1">
      <c r="A65" s="7" t="s">
        <v>200</v>
      </c>
      <c r="B65" s="7" t="s">
        <v>16</v>
      </c>
      <c r="C65" s="26"/>
      <c r="D65" s="26">
        <v>110000</v>
      </c>
      <c r="E65" s="57">
        <f>D65/1000</f>
        <v>110</v>
      </c>
      <c r="F65" s="57"/>
      <c r="G65" s="36"/>
      <c r="H65" s="5" t="s">
        <v>139</v>
      </c>
      <c r="I65" s="63"/>
      <c r="J65" s="12" t="s">
        <v>96</v>
      </c>
      <c r="K65" s="12">
        <v>155</v>
      </c>
      <c r="L65" s="12"/>
      <c r="M65" s="12"/>
    </row>
    <row r="66" spans="1:13" ht="11.25" customHeight="1">
      <c r="A66" s="7" t="s">
        <v>199</v>
      </c>
      <c r="B66" s="7" t="s">
        <v>16</v>
      </c>
      <c r="C66" s="26"/>
      <c r="D66" s="74"/>
      <c r="E66" s="57">
        <f>D66/1000</f>
        <v>0</v>
      </c>
      <c r="F66" s="57"/>
      <c r="G66" s="36"/>
      <c r="H66" s="5" t="s">
        <v>140</v>
      </c>
      <c r="I66" s="63"/>
      <c r="J66" s="12" t="s">
        <v>145</v>
      </c>
      <c r="K66" s="12">
        <v>103</v>
      </c>
      <c r="L66" s="12" t="s">
        <v>212</v>
      </c>
      <c r="M66" s="12"/>
    </row>
    <row r="67" spans="1:13" ht="11.25" customHeight="1">
      <c r="A67" s="7" t="s">
        <v>205</v>
      </c>
      <c r="B67" s="7" t="s">
        <v>206</v>
      </c>
      <c r="C67" s="26"/>
      <c r="D67" s="74">
        <v>81000</v>
      </c>
      <c r="E67" s="57">
        <f>D67/1000</f>
        <v>81</v>
      </c>
      <c r="F67" s="57"/>
      <c r="G67" s="36"/>
      <c r="H67" s="5" t="s">
        <v>103</v>
      </c>
      <c r="I67" s="63"/>
      <c r="J67" s="12" t="s">
        <v>145</v>
      </c>
      <c r="K67" s="12">
        <v>275</v>
      </c>
      <c r="L67" s="12"/>
      <c r="M67" s="12"/>
    </row>
    <row r="68" spans="1:13" ht="11.25" customHeight="1">
      <c r="A68" s="104" t="s">
        <v>226</v>
      </c>
      <c r="B68" s="105"/>
      <c r="C68" s="105"/>
      <c r="D68" s="105"/>
      <c r="E68" s="105"/>
      <c r="F68" s="106"/>
      <c r="G68" s="36"/>
      <c r="H68" s="5" t="s">
        <v>103</v>
      </c>
      <c r="I68" s="63"/>
      <c r="J68" s="12" t="s">
        <v>96</v>
      </c>
      <c r="K68" s="12">
        <v>275</v>
      </c>
      <c r="L68" s="12"/>
      <c r="M68" s="12"/>
    </row>
    <row r="69" spans="1:13" ht="11.25" customHeight="1">
      <c r="A69" s="81"/>
      <c r="B69" s="82"/>
      <c r="C69" s="82"/>
      <c r="D69" s="82" t="s">
        <v>170</v>
      </c>
      <c r="E69" s="1" t="s">
        <v>228</v>
      </c>
      <c r="F69" s="46"/>
      <c r="G69" s="36"/>
      <c r="H69" s="5" t="s">
        <v>141</v>
      </c>
      <c r="I69" s="63"/>
      <c r="J69" s="12" t="s">
        <v>96</v>
      </c>
      <c r="K69" s="12">
        <v>85</v>
      </c>
      <c r="L69" s="12"/>
      <c r="M69" s="12"/>
    </row>
    <row r="70" spans="1:13" ht="11.25" customHeight="1">
      <c r="A70" s="5" t="s">
        <v>227</v>
      </c>
      <c r="B70" s="6" t="s">
        <v>15</v>
      </c>
      <c r="C70" s="12"/>
      <c r="D70" s="74">
        <v>87000</v>
      </c>
      <c r="E70" s="33">
        <v>852.6</v>
      </c>
      <c r="F70" s="13">
        <v>9.8</v>
      </c>
      <c r="G70" s="36"/>
      <c r="H70" s="5" t="s">
        <v>141</v>
      </c>
      <c r="I70" s="63"/>
      <c r="J70" s="12" t="s">
        <v>97</v>
      </c>
      <c r="K70" s="12">
        <v>85</v>
      </c>
      <c r="L70" s="12"/>
      <c r="M70" s="12"/>
    </row>
    <row r="71" spans="7:13" ht="11.25" customHeight="1">
      <c r="G71" s="36"/>
      <c r="H71" s="5" t="s">
        <v>142</v>
      </c>
      <c r="I71" s="63"/>
      <c r="J71" s="12" t="s">
        <v>96</v>
      </c>
      <c r="K71" s="12"/>
      <c r="L71" s="12"/>
      <c r="M71" s="12"/>
    </row>
    <row r="72" spans="7:13" ht="11.25" customHeight="1">
      <c r="G72" s="36"/>
      <c r="H72" s="5" t="s">
        <v>142</v>
      </c>
      <c r="I72" s="63"/>
      <c r="J72" s="12" t="s">
        <v>97</v>
      </c>
      <c r="K72" s="12">
        <v>155</v>
      </c>
      <c r="L72" s="12"/>
      <c r="M72" s="12"/>
    </row>
    <row r="73" spans="7:13" ht="11.25" customHeight="1">
      <c r="G73" s="36"/>
      <c r="H73" s="5" t="s">
        <v>142</v>
      </c>
      <c r="I73" s="63"/>
      <c r="J73" s="12" t="s">
        <v>98</v>
      </c>
      <c r="K73" s="12">
        <v>155</v>
      </c>
      <c r="L73" s="12"/>
      <c r="M73" s="12"/>
    </row>
    <row r="74" spans="7:13" ht="11.25" customHeight="1">
      <c r="G74" s="36"/>
      <c r="H74" s="5" t="s">
        <v>143</v>
      </c>
      <c r="I74" s="63"/>
      <c r="J74" s="12" t="s">
        <v>98</v>
      </c>
      <c r="K74" s="12"/>
      <c r="L74" s="12"/>
      <c r="M74" s="12"/>
    </row>
    <row r="75" spans="7:13" ht="11.25" customHeight="1">
      <c r="G75" s="36"/>
      <c r="H75" s="5" t="s">
        <v>144</v>
      </c>
      <c r="I75" s="63"/>
      <c r="J75" s="12" t="s">
        <v>97</v>
      </c>
      <c r="K75" s="44"/>
      <c r="L75" s="44"/>
      <c r="M75" s="44"/>
    </row>
    <row r="76" spans="7:13" ht="11.25" customHeight="1">
      <c r="G76" s="36"/>
      <c r="H76" s="47" t="s">
        <v>210</v>
      </c>
      <c r="I76" s="64"/>
      <c r="J76" s="61" t="s">
        <v>98</v>
      </c>
      <c r="K76" s="49"/>
      <c r="L76" s="49"/>
      <c r="M76" s="49"/>
    </row>
    <row r="77" spans="7:13" ht="11.25" customHeight="1">
      <c r="G77" s="36"/>
      <c r="H77" s="47"/>
      <c r="I77" s="64"/>
      <c r="J77" s="61"/>
      <c r="K77" s="49"/>
      <c r="L77" s="49"/>
      <c r="M77" s="49"/>
    </row>
    <row r="78" spans="7:13" ht="11.25" customHeight="1">
      <c r="G78" s="36"/>
      <c r="H78" s="47"/>
      <c r="I78" s="64"/>
      <c r="J78" s="61"/>
      <c r="K78" s="49"/>
      <c r="L78" s="49"/>
      <c r="M78" s="49"/>
    </row>
    <row r="79" spans="1:13" ht="11.25" customHeight="1">
      <c r="A79" s="108" t="s">
        <v>4</v>
      </c>
      <c r="B79" s="108"/>
      <c r="C79" s="110" t="s">
        <v>84</v>
      </c>
      <c r="D79" s="107" t="s">
        <v>6</v>
      </c>
      <c r="E79" s="107" t="s">
        <v>12</v>
      </c>
      <c r="F79" s="107" t="s">
        <v>13</v>
      </c>
      <c r="G79" s="114">
        <f>L6</f>
        <v>45414</v>
      </c>
      <c r="H79" s="108" t="s">
        <v>4</v>
      </c>
      <c r="I79" s="108"/>
      <c r="J79" s="110" t="s">
        <v>5</v>
      </c>
      <c r="K79" s="107" t="s">
        <v>6</v>
      </c>
      <c r="L79" s="107" t="s">
        <v>12</v>
      </c>
      <c r="M79" s="107" t="s">
        <v>13</v>
      </c>
    </row>
    <row r="80" spans="1:13" ht="11.25" customHeight="1">
      <c r="A80" s="108"/>
      <c r="B80" s="108"/>
      <c r="C80" s="110"/>
      <c r="D80" s="107"/>
      <c r="E80" s="107"/>
      <c r="F80" s="107"/>
      <c r="G80" s="114"/>
      <c r="H80" s="108"/>
      <c r="I80" s="108"/>
      <c r="J80" s="110"/>
      <c r="K80" s="107"/>
      <c r="L80" s="107"/>
      <c r="M80" s="107"/>
    </row>
    <row r="81" spans="1:13" ht="11.25" customHeight="1">
      <c r="A81" s="104" t="s">
        <v>47</v>
      </c>
      <c r="B81" s="105"/>
      <c r="C81" s="105"/>
      <c r="D81" s="105"/>
      <c r="E81" s="105"/>
      <c r="F81" s="106"/>
      <c r="G81" s="114"/>
      <c r="H81" s="109" t="s">
        <v>48</v>
      </c>
      <c r="I81" s="109"/>
      <c r="J81" s="109"/>
      <c r="K81" s="109"/>
      <c r="L81" s="109"/>
      <c r="M81" s="109"/>
    </row>
    <row r="82" spans="1:13" ht="11.25" customHeight="1">
      <c r="A82" s="7" t="s">
        <v>146</v>
      </c>
      <c r="B82" s="7" t="s">
        <v>15</v>
      </c>
      <c r="C82" s="12"/>
      <c r="D82" s="12">
        <v>87000</v>
      </c>
      <c r="E82" s="33">
        <f aca="true" t="shared" si="6" ref="E82:E89">F82*D82/1000</f>
        <v>53.07</v>
      </c>
      <c r="F82" s="13">
        <v>0.61</v>
      </c>
      <c r="G82" s="114"/>
      <c r="H82" s="7" t="s">
        <v>119</v>
      </c>
      <c r="I82" s="7" t="s">
        <v>15</v>
      </c>
      <c r="J82" s="12"/>
      <c r="K82" s="12">
        <v>132000</v>
      </c>
      <c r="L82" s="33">
        <f aca="true" t="shared" si="7" ref="L82:L87">M82*K82/1000</f>
        <v>79.2</v>
      </c>
      <c r="M82" s="13">
        <v>0.6</v>
      </c>
    </row>
    <row r="83" spans="1:13" s="2" customFormat="1" ht="11.25" customHeight="1">
      <c r="A83" s="7" t="s">
        <v>147</v>
      </c>
      <c r="B83" s="7" t="s">
        <v>15</v>
      </c>
      <c r="C83" s="12"/>
      <c r="D83" s="12">
        <v>86300</v>
      </c>
      <c r="E83" s="33">
        <f t="shared" si="6"/>
        <v>74.218</v>
      </c>
      <c r="F83" s="13">
        <v>0.86</v>
      </c>
      <c r="G83" s="114"/>
      <c r="H83" s="7" t="s">
        <v>50</v>
      </c>
      <c r="I83" s="7" t="s">
        <v>15</v>
      </c>
      <c r="J83" s="12"/>
      <c r="K83" s="12">
        <v>85000</v>
      </c>
      <c r="L83" s="33">
        <f t="shared" si="7"/>
        <v>52.7</v>
      </c>
      <c r="M83" s="13">
        <v>0.62</v>
      </c>
    </row>
    <row r="84" spans="1:13" ht="11.25" customHeight="1">
      <c r="A84" s="7" t="s">
        <v>49</v>
      </c>
      <c r="B84" s="7" t="s">
        <v>15</v>
      </c>
      <c r="C84" s="12"/>
      <c r="D84" s="102">
        <v>75300</v>
      </c>
      <c r="E84" s="33">
        <f t="shared" si="6"/>
        <v>82.83</v>
      </c>
      <c r="F84" s="13">
        <v>1.1</v>
      </c>
      <c r="G84" s="114"/>
      <c r="H84" s="7" t="s">
        <v>52</v>
      </c>
      <c r="I84" s="7" t="s">
        <v>15</v>
      </c>
      <c r="J84" s="12"/>
      <c r="K84" s="12">
        <v>77500</v>
      </c>
      <c r="L84" s="33">
        <f t="shared" si="7"/>
        <v>60.45</v>
      </c>
      <c r="M84" s="13">
        <v>0.78</v>
      </c>
    </row>
    <row r="85" spans="1:13" ht="11.25" customHeight="1">
      <c r="A85" s="7" t="s">
        <v>148</v>
      </c>
      <c r="B85" s="7" t="s">
        <v>15</v>
      </c>
      <c r="C85" s="12"/>
      <c r="D85" s="12"/>
      <c r="E85" s="33">
        <f t="shared" si="6"/>
        <v>0</v>
      </c>
      <c r="F85" s="13">
        <v>1.15</v>
      </c>
      <c r="G85" s="114"/>
      <c r="H85" s="7" t="s">
        <v>220</v>
      </c>
      <c r="I85" s="7" t="s">
        <v>15</v>
      </c>
      <c r="J85" s="12"/>
      <c r="K85" s="12">
        <v>75000</v>
      </c>
      <c r="L85" s="33">
        <f t="shared" si="7"/>
        <v>96</v>
      </c>
      <c r="M85" s="13">
        <v>1.28</v>
      </c>
    </row>
    <row r="86" spans="1:13" ht="11.25" customHeight="1">
      <c r="A86" s="7" t="s">
        <v>51</v>
      </c>
      <c r="B86" s="7" t="s">
        <v>15</v>
      </c>
      <c r="C86" s="12"/>
      <c r="D86" s="12">
        <v>75300</v>
      </c>
      <c r="E86" s="33">
        <f t="shared" si="6"/>
        <v>105.42</v>
      </c>
      <c r="F86" s="13">
        <v>1.4</v>
      </c>
      <c r="G86" s="114"/>
      <c r="H86" s="7" t="s">
        <v>55</v>
      </c>
      <c r="I86" s="7" t="s">
        <v>15</v>
      </c>
      <c r="J86" s="12"/>
      <c r="K86" s="12">
        <v>77500</v>
      </c>
      <c r="L86" s="33">
        <f t="shared" si="7"/>
        <v>147.25</v>
      </c>
      <c r="M86" s="13">
        <v>1.9</v>
      </c>
    </row>
    <row r="87" spans="1:13" ht="11.25" customHeight="1">
      <c r="A87" s="7" t="s">
        <v>108</v>
      </c>
      <c r="B87" s="7" t="s">
        <v>15</v>
      </c>
      <c r="C87" s="12"/>
      <c r="D87" s="12"/>
      <c r="E87" s="33">
        <f t="shared" si="6"/>
        <v>0</v>
      </c>
      <c r="F87" s="13">
        <v>1.19</v>
      </c>
      <c r="G87" s="114"/>
      <c r="H87" s="7" t="s">
        <v>57</v>
      </c>
      <c r="I87" s="7" t="s">
        <v>15</v>
      </c>
      <c r="J87" s="12"/>
      <c r="K87" s="12">
        <v>78000</v>
      </c>
      <c r="L87" s="33">
        <f t="shared" si="7"/>
        <v>153.66</v>
      </c>
      <c r="M87" s="13">
        <v>1.97</v>
      </c>
    </row>
    <row r="88" spans="1:13" ht="11.25" customHeight="1">
      <c r="A88" s="7" t="s">
        <v>53</v>
      </c>
      <c r="B88" s="7" t="s">
        <v>15</v>
      </c>
      <c r="C88" s="12"/>
      <c r="D88" s="12">
        <v>74800</v>
      </c>
      <c r="E88" s="33">
        <f t="shared" si="6"/>
        <v>128.656</v>
      </c>
      <c r="F88" s="13">
        <v>1.72</v>
      </c>
      <c r="G88" s="114"/>
      <c r="H88" s="7" t="s">
        <v>221</v>
      </c>
      <c r="I88" s="7" t="s">
        <v>15</v>
      </c>
      <c r="J88" s="12"/>
      <c r="K88" s="12">
        <v>82000</v>
      </c>
      <c r="L88" s="33">
        <f>M88*K88/1000</f>
        <v>257.48</v>
      </c>
      <c r="M88" s="13">
        <v>3.14</v>
      </c>
    </row>
    <row r="89" spans="1:13" ht="11.25" customHeight="1">
      <c r="A89" s="7" t="s">
        <v>219</v>
      </c>
      <c r="B89" s="7" t="s">
        <v>15</v>
      </c>
      <c r="C89" s="12"/>
      <c r="D89" s="12"/>
      <c r="E89" s="33">
        <f t="shared" si="6"/>
        <v>0</v>
      </c>
      <c r="F89" s="13">
        <v>2.44</v>
      </c>
      <c r="G89" s="114"/>
      <c r="H89" s="7" t="s">
        <v>223</v>
      </c>
      <c r="I89" s="7" t="s">
        <v>15</v>
      </c>
      <c r="J89" s="12"/>
      <c r="K89" s="12">
        <v>91000</v>
      </c>
      <c r="L89" s="33">
        <f>M89*K89/1000</f>
        <v>424.97</v>
      </c>
      <c r="M89" s="13">
        <v>4.67</v>
      </c>
    </row>
    <row r="90" spans="1:13" ht="11.25" customHeight="1">
      <c r="A90" s="7" t="s">
        <v>149</v>
      </c>
      <c r="B90" s="7" t="s">
        <v>15</v>
      </c>
      <c r="C90" s="12"/>
      <c r="D90" s="12">
        <v>83700</v>
      </c>
      <c r="E90" s="33">
        <f aca="true" t="shared" si="8" ref="E90:E100">F90*D90/1000</f>
        <v>112.158</v>
      </c>
      <c r="F90" s="13">
        <v>1.34</v>
      </c>
      <c r="G90" s="114"/>
      <c r="H90" s="119" t="s">
        <v>59</v>
      </c>
      <c r="I90" s="120"/>
      <c r="J90" s="120"/>
      <c r="K90" s="120"/>
      <c r="L90" s="120"/>
      <c r="M90" s="121"/>
    </row>
    <row r="91" spans="1:13" ht="11.25" customHeight="1">
      <c r="A91" s="7" t="s">
        <v>54</v>
      </c>
      <c r="B91" s="7" t="s">
        <v>15</v>
      </c>
      <c r="C91" s="12"/>
      <c r="D91" s="12">
        <v>74500</v>
      </c>
      <c r="E91" s="33">
        <f t="shared" si="8"/>
        <v>128.14</v>
      </c>
      <c r="F91" s="13">
        <v>1.72</v>
      </c>
      <c r="G91" s="114"/>
      <c r="H91" s="7" t="s">
        <v>101</v>
      </c>
      <c r="I91" s="7" t="s">
        <v>15</v>
      </c>
      <c r="J91" s="12"/>
      <c r="K91" s="12">
        <v>79900</v>
      </c>
      <c r="L91" s="33">
        <v>95.88</v>
      </c>
      <c r="M91" s="39">
        <v>1.2</v>
      </c>
    </row>
    <row r="92" spans="1:13" ht="11.25" customHeight="1">
      <c r="A92" s="7" t="s">
        <v>56</v>
      </c>
      <c r="B92" s="7" t="s">
        <v>15</v>
      </c>
      <c r="C92" s="12"/>
      <c r="D92" s="12"/>
      <c r="E92" s="33">
        <f t="shared" si="8"/>
        <v>0</v>
      </c>
      <c r="F92" s="13">
        <v>1.91</v>
      </c>
      <c r="G92" s="114"/>
      <c r="H92" s="7" t="s">
        <v>83</v>
      </c>
      <c r="I92" s="7" t="s">
        <v>15</v>
      </c>
      <c r="J92" s="12"/>
      <c r="K92" s="12">
        <v>78500</v>
      </c>
      <c r="L92" s="33">
        <f aca="true" t="shared" si="9" ref="L92:L99">M92*K92/1000</f>
        <v>116.18</v>
      </c>
      <c r="M92" s="39">
        <v>1.48</v>
      </c>
    </row>
    <row r="93" spans="1:13" ht="11.25" customHeight="1">
      <c r="A93" s="7" t="s">
        <v>150</v>
      </c>
      <c r="B93" s="7" t="s">
        <v>15</v>
      </c>
      <c r="C93" s="12"/>
      <c r="D93" s="12">
        <v>84700</v>
      </c>
      <c r="E93" s="33">
        <f t="shared" si="8"/>
        <v>155.848</v>
      </c>
      <c r="F93" s="13">
        <v>1.84</v>
      </c>
      <c r="G93" s="114"/>
      <c r="H93" s="7" t="s">
        <v>102</v>
      </c>
      <c r="I93" s="7" t="s">
        <v>15</v>
      </c>
      <c r="J93" s="12"/>
      <c r="K93" s="12">
        <v>78400</v>
      </c>
      <c r="L93" s="33">
        <f t="shared" si="9"/>
        <v>119.952</v>
      </c>
      <c r="M93" s="39">
        <v>1.53</v>
      </c>
    </row>
    <row r="94" spans="1:13" ht="11.25" customHeight="1">
      <c r="A94" s="7" t="s">
        <v>58</v>
      </c>
      <c r="B94" s="7" t="s">
        <v>15</v>
      </c>
      <c r="C94" s="12"/>
      <c r="D94" s="12">
        <v>75300</v>
      </c>
      <c r="E94" s="33">
        <f t="shared" si="8"/>
        <v>176.955</v>
      </c>
      <c r="F94" s="13">
        <v>2.35</v>
      </c>
      <c r="G94" s="114"/>
      <c r="H94" s="7" t="s">
        <v>174</v>
      </c>
      <c r="I94" s="7" t="s">
        <v>15</v>
      </c>
      <c r="J94" s="12"/>
      <c r="K94" s="12">
        <v>76300</v>
      </c>
      <c r="L94" s="33">
        <f t="shared" si="9"/>
        <v>145.733</v>
      </c>
      <c r="M94" s="39">
        <v>1.91</v>
      </c>
    </row>
    <row r="95" spans="1:13" ht="11.25" customHeight="1">
      <c r="A95" s="7" t="s">
        <v>173</v>
      </c>
      <c r="B95" s="7" t="s">
        <v>15</v>
      </c>
      <c r="C95" s="12"/>
      <c r="D95" s="12">
        <v>69800</v>
      </c>
      <c r="E95" s="33">
        <f t="shared" si="8"/>
        <v>239.414</v>
      </c>
      <c r="F95" s="13">
        <v>3.43</v>
      </c>
      <c r="G95" s="114"/>
      <c r="H95" s="7" t="s">
        <v>63</v>
      </c>
      <c r="I95" s="7" t="s">
        <v>15</v>
      </c>
      <c r="J95" s="12"/>
      <c r="K95" s="12">
        <v>70800</v>
      </c>
      <c r="L95" s="33">
        <f t="shared" si="9"/>
        <v>171.336</v>
      </c>
      <c r="M95" s="39">
        <v>2.42</v>
      </c>
    </row>
    <row r="96" spans="1:13" ht="11.25" customHeight="1">
      <c r="A96" s="7" t="s">
        <v>60</v>
      </c>
      <c r="B96" s="7" t="s">
        <v>15</v>
      </c>
      <c r="C96" s="12"/>
      <c r="D96" s="12"/>
      <c r="E96" s="33">
        <f t="shared" si="8"/>
        <v>0</v>
      </c>
      <c r="F96" s="13">
        <v>2.2</v>
      </c>
      <c r="G96" s="114"/>
      <c r="H96" s="7" t="s">
        <v>65</v>
      </c>
      <c r="I96" s="7" t="s">
        <v>15</v>
      </c>
      <c r="J96" s="12"/>
      <c r="K96" s="12">
        <v>71500</v>
      </c>
      <c r="L96" s="33">
        <f t="shared" si="9"/>
        <v>218.075</v>
      </c>
      <c r="M96" s="39">
        <v>3.05</v>
      </c>
    </row>
    <row r="97" spans="1:13" ht="11.25" customHeight="1">
      <c r="A97" s="7" t="s">
        <v>61</v>
      </c>
      <c r="B97" s="7" t="s">
        <v>15</v>
      </c>
      <c r="C97" s="12"/>
      <c r="D97" s="12">
        <v>74300</v>
      </c>
      <c r="E97" s="33">
        <f t="shared" si="8"/>
        <v>222.9</v>
      </c>
      <c r="F97" s="13">
        <v>3</v>
      </c>
      <c r="G97" s="114"/>
      <c r="H97" s="7" t="s">
        <v>67</v>
      </c>
      <c r="I97" s="7" t="s">
        <v>15</v>
      </c>
      <c r="J97" s="12"/>
      <c r="K97" s="12">
        <v>70500</v>
      </c>
      <c r="L97" s="33">
        <f t="shared" si="9"/>
        <v>265.785</v>
      </c>
      <c r="M97" s="39">
        <v>3.77</v>
      </c>
    </row>
    <row r="98" spans="1:13" ht="11.25" customHeight="1">
      <c r="A98" s="7" t="s">
        <v>65</v>
      </c>
      <c r="B98" s="7" t="s">
        <v>15</v>
      </c>
      <c r="C98" s="12"/>
      <c r="D98" s="12"/>
      <c r="E98" s="33">
        <f t="shared" si="8"/>
        <v>0</v>
      </c>
      <c r="F98" s="13">
        <v>5.56</v>
      </c>
      <c r="G98" s="114"/>
      <c r="H98" s="7" t="s">
        <v>69</v>
      </c>
      <c r="I98" s="7" t="s">
        <v>213</v>
      </c>
      <c r="J98" s="12"/>
      <c r="K98" s="12">
        <v>77000</v>
      </c>
      <c r="L98" s="33">
        <f t="shared" si="9"/>
        <v>381.15</v>
      </c>
      <c r="M98" s="39">
        <v>4.95</v>
      </c>
    </row>
    <row r="99" spans="1:13" ht="11.25" customHeight="1">
      <c r="A99" s="7" t="s">
        <v>62</v>
      </c>
      <c r="B99" s="7" t="s">
        <v>15</v>
      </c>
      <c r="C99" s="12"/>
      <c r="D99" s="12">
        <v>76500</v>
      </c>
      <c r="E99" s="33">
        <f t="shared" si="8"/>
        <v>206.55</v>
      </c>
      <c r="F99" s="13">
        <v>2.7</v>
      </c>
      <c r="G99" s="114"/>
      <c r="H99" s="7" t="s">
        <v>71</v>
      </c>
      <c r="I99" s="7" t="s">
        <v>100</v>
      </c>
      <c r="J99" s="12"/>
      <c r="K99" s="12">
        <v>76000</v>
      </c>
      <c r="L99" s="33">
        <f t="shared" si="9"/>
        <v>456</v>
      </c>
      <c r="M99" s="24">
        <v>6</v>
      </c>
    </row>
    <row r="100" spans="1:13" ht="11.25" customHeight="1">
      <c r="A100" s="7" t="s">
        <v>64</v>
      </c>
      <c r="B100" s="7" t="s">
        <v>15</v>
      </c>
      <c r="C100" s="12"/>
      <c r="D100" s="12">
        <v>73500</v>
      </c>
      <c r="E100" s="33">
        <f t="shared" si="8"/>
        <v>220.5</v>
      </c>
      <c r="F100" s="13">
        <v>3</v>
      </c>
      <c r="G100" s="114"/>
      <c r="H100" s="7" t="s">
        <v>209</v>
      </c>
      <c r="I100" s="7" t="s">
        <v>32</v>
      </c>
      <c r="J100" s="12"/>
      <c r="K100" s="12">
        <v>76500</v>
      </c>
      <c r="L100" s="33">
        <f>M100*K100/1000</f>
        <v>443.7</v>
      </c>
      <c r="M100" s="33">
        <v>5.8</v>
      </c>
    </row>
    <row r="101" spans="1:13" ht="11.25" customHeight="1">
      <c r="A101" s="7" t="s">
        <v>66</v>
      </c>
      <c r="B101" s="7" t="s">
        <v>15</v>
      </c>
      <c r="C101" s="12"/>
      <c r="D101" s="12">
        <v>73500</v>
      </c>
      <c r="E101" s="33">
        <f aca="true" t="shared" si="10" ref="E101:E109">F101*D101/1000</f>
        <v>266.07</v>
      </c>
      <c r="F101" s="13">
        <v>3.62</v>
      </c>
      <c r="G101" s="114"/>
      <c r="H101" s="7" t="s">
        <v>73</v>
      </c>
      <c r="I101" s="7" t="s">
        <v>32</v>
      </c>
      <c r="J101" s="12"/>
      <c r="K101" s="12">
        <v>79000</v>
      </c>
      <c r="L101" s="33">
        <f>M101*K101/1000</f>
        <v>553.79</v>
      </c>
      <c r="M101" s="33">
        <v>7.01</v>
      </c>
    </row>
    <row r="102" spans="1:13" ht="11.25" customHeight="1">
      <c r="A102" s="7" t="s">
        <v>94</v>
      </c>
      <c r="B102" s="7" t="s">
        <v>15</v>
      </c>
      <c r="C102" s="12"/>
      <c r="D102" s="12">
        <v>69300</v>
      </c>
      <c r="E102" s="33">
        <f t="shared" si="10"/>
        <v>367.29</v>
      </c>
      <c r="F102" s="13">
        <v>5.3</v>
      </c>
      <c r="G102" s="114"/>
      <c r="H102" s="7" t="s">
        <v>75</v>
      </c>
      <c r="I102" s="7" t="s">
        <v>32</v>
      </c>
      <c r="J102" s="12"/>
      <c r="K102" s="12">
        <v>77800</v>
      </c>
      <c r="L102" s="33">
        <f>M102*K102/1000</f>
        <v>855.8</v>
      </c>
      <c r="M102" s="24">
        <v>11</v>
      </c>
    </row>
    <row r="103" spans="1:13" ht="11.25" customHeight="1">
      <c r="A103" s="7" t="s">
        <v>68</v>
      </c>
      <c r="B103" s="7" t="s">
        <v>15</v>
      </c>
      <c r="C103" s="12"/>
      <c r="D103" s="12">
        <v>73800</v>
      </c>
      <c r="E103" s="33">
        <f t="shared" si="10"/>
        <v>267.156</v>
      </c>
      <c r="F103" s="13">
        <v>3.62</v>
      </c>
      <c r="G103" s="114"/>
      <c r="H103" s="7" t="s">
        <v>76</v>
      </c>
      <c r="I103" s="7" t="s">
        <v>32</v>
      </c>
      <c r="J103" s="12"/>
      <c r="K103" s="12">
        <v>80200</v>
      </c>
      <c r="L103" s="33">
        <f>M103*K103/1000</f>
        <v>1263.15</v>
      </c>
      <c r="M103" s="24">
        <v>15.75</v>
      </c>
    </row>
    <row r="104" spans="1:13" ht="11.25" customHeight="1">
      <c r="A104" s="7" t="s">
        <v>70</v>
      </c>
      <c r="B104" s="7" t="s">
        <v>32</v>
      </c>
      <c r="C104" s="12">
        <v>68500</v>
      </c>
      <c r="D104" s="12">
        <v>69500</v>
      </c>
      <c r="E104" s="33">
        <f t="shared" si="10"/>
        <v>495.535</v>
      </c>
      <c r="F104" s="40">
        <v>7.13</v>
      </c>
      <c r="G104" s="114"/>
      <c r="H104" s="104" t="s">
        <v>77</v>
      </c>
      <c r="I104" s="105"/>
      <c r="J104" s="105"/>
      <c r="K104" s="105"/>
      <c r="L104" s="105"/>
      <c r="M104" s="106"/>
    </row>
    <row r="105" spans="1:13" ht="11.25" customHeight="1">
      <c r="A105" s="7" t="s">
        <v>214</v>
      </c>
      <c r="B105" s="7" t="s">
        <v>32</v>
      </c>
      <c r="C105" s="12"/>
      <c r="D105" s="12"/>
      <c r="E105" s="33"/>
      <c r="F105" s="40">
        <v>5.3</v>
      </c>
      <c r="G105" s="114"/>
      <c r="H105" s="103" t="s">
        <v>215</v>
      </c>
      <c r="I105" s="7" t="s">
        <v>32</v>
      </c>
      <c r="J105" s="12"/>
      <c r="K105" s="12">
        <v>84000</v>
      </c>
      <c r="L105" s="33">
        <f>M105*K105/1000</f>
        <v>498.96000000000004</v>
      </c>
      <c r="M105" s="33">
        <v>5.94</v>
      </c>
    </row>
    <row r="106" spans="1:13" ht="11.25" customHeight="1">
      <c r="A106" s="7" t="s">
        <v>104</v>
      </c>
      <c r="B106" s="7" t="s">
        <v>32</v>
      </c>
      <c r="C106" s="12"/>
      <c r="D106" s="12">
        <v>70600</v>
      </c>
      <c r="E106" s="33">
        <f t="shared" si="10"/>
        <v>479.374</v>
      </c>
      <c r="F106" s="13">
        <v>6.79</v>
      </c>
      <c r="G106" s="114"/>
      <c r="H106" s="65">
        <v>8</v>
      </c>
      <c r="I106" s="7" t="s">
        <v>32</v>
      </c>
      <c r="J106" s="12"/>
      <c r="K106" s="12">
        <v>80000</v>
      </c>
      <c r="L106" s="33">
        <f>M106*K106/1000</f>
        <v>576</v>
      </c>
      <c r="M106" s="33">
        <v>7.2</v>
      </c>
    </row>
    <row r="107" spans="1:13" ht="11.25" customHeight="1">
      <c r="A107" s="7" t="s">
        <v>90</v>
      </c>
      <c r="B107" s="7" t="s">
        <v>32</v>
      </c>
      <c r="C107" s="12"/>
      <c r="D107" s="12">
        <v>69000</v>
      </c>
      <c r="E107" s="33">
        <f t="shared" si="10"/>
        <v>634.8</v>
      </c>
      <c r="F107" s="40">
        <v>9.2</v>
      </c>
      <c r="G107" s="114"/>
      <c r="H107" s="65">
        <v>10</v>
      </c>
      <c r="I107" s="7" t="s">
        <v>32</v>
      </c>
      <c r="J107" s="12"/>
      <c r="K107" s="12">
        <v>81200</v>
      </c>
      <c r="L107" s="33">
        <f>M107*K107/1000</f>
        <v>722.68</v>
      </c>
      <c r="M107" s="33">
        <v>8.9</v>
      </c>
    </row>
    <row r="108" spans="1:13" ht="11.25" customHeight="1">
      <c r="A108" s="7" t="s">
        <v>72</v>
      </c>
      <c r="B108" s="7" t="s">
        <v>32</v>
      </c>
      <c r="C108" s="12"/>
      <c r="D108" s="12">
        <v>69300</v>
      </c>
      <c r="E108" s="33">
        <f t="shared" si="10"/>
        <v>824.67</v>
      </c>
      <c r="F108" s="13">
        <v>11.9</v>
      </c>
      <c r="G108" s="114"/>
      <c r="H108" s="65">
        <v>12</v>
      </c>
      <c r="I108" s="7" t="s">
        <v>15</v>
      </c>
      <c r="J108" s="12"/>
      <c r="K108" s="12">
        <v>88500</v>
      </c>
      <c r="L108" s="33">
        <f>M108*K108/1000</f>
        <v>953.145</v>
      </c>
      <c r="M108" s="33">
        <v>10.77</v>
      </c>
    </row>
    <row r="109" spans="1:13" ht="11.25" customHeight="1">
      <c r="A109" s="7" t="s">
        <v>216</v>
      </c>
      <c r="B109" s="7" t="s">
        <v>32</v>
      </c>
      <c r="C109" s="12"/>
      <c r="D109" s="12">
        <v>70000</v>
      </c>
      <c r="E109" s="33">
        <f t="shared" si="10"/>
        <v>997.5</v>
      </c>
      <c r="F109" s="13">
        <v>14.25</v>
      </c>
      <c r="G109" s="114"/>
      <c r="H109" s="65">
        <v>12</v>
      </c>
      <c r="I109" s="7" t="s">
        <v>32</v>
      </c>
      <c r="J109" s="12"/>
      <c r="K109" s="12">
        <v>88500</v>
      </c>
      <c r="L109" s="33">
        <f aca="true" t="shared" si="11" ref="L109:L115">M109*K109/1000</f>
        <v>953.145</v>
      </c>
      <c r="M109" s="33">
        <v>10.77</v>
      </c>
    </row>
    <row r="110" spans="2:13" ht="11.25" customHeight="1">
      <c r="B110" s="7" t="s">
        <v>15</v>
      </c>
      <c r="C110" s="12"/>
      <c r="E110" s="33"/>
      <c r="F110" s="13"/>
      <c r="G110" s="114"/>
      <c r="H110" s="65">
        <v>14</v>
      </c>
      <c r="I110" s="7" t="s">
        <v>32</v>
      </c>
      <c r="J110" s="12"/>
      <c r="K110" s="12">
        <v>86500</v>
      </c>
      <c r="L110" s="33">
        <f t="shared" si="11"/>
        <v>1089.9</v>
      </c>
      <c r="M110" s="33">
        <v>12.6</v>
      </c>
    </row>
    <row r="111" spans="1:13" ht="11.25" customHeight="1">
      <c r="A111" s="104" t="s">
        <v>74</v>
      </c>
      <c r="B111" s="105"/>
      <c r="C111" s="105"/>
      <c r="D111" s="105"/>
      <c r="E111" s="105"/>
      <c r="F111" s="106"/>
      <c r="G111" s="114"/>
      <c r="H111" s="65">
        <v>16</v>
      </c>
      <c r="I111" s="7" t="s">
        <v>32</v>
      </c>
      <c r="J111" s="12"/>
      <c r="K111" s="12">
        <v>87000</v>
      </c>
      <c r="L111" s="33">
        <f t="shared" si="11"/>
        <v>1278.9</v>
      </c>
      <c r="M111" s="33">
        <v>14.7</v>
      </c>
    </row>
    <row r="112" spans="1:13" ht="11.25" customHeight="1">
      <c r="A112" s="7"/>
      <c r="B112" s="7"/>
      <c r="C112" s="12"/>
      <c r="D112" s="12"/>
      <c r="E112" s="33"/>
      <c r="F112" s="41">
        <v>1.17</v>
      </c>
      <c r="G112" s="114"/>
      <c r="H112" s="65">
        <v>18</v>
      </c>
      <c r="I112" s="7" t="s">
        <v>32</v>
      </c>
      <c r="J112" s="12"/>
      <c r="K112" s="12">
        <v>95000</v>
      </c>
      <c r="L112" s="33">
        <f t="shared" si="11"/>
        <v>1583.6500000000003</v>
      </c>
      <c r="M112" s="33">
        <v>16.67</v>
      </c>
    </row>
    <row r="113" spans="1:13" ht="11.25" customHeight="1">
      <c r="A113" s="7" t="s">
        <v>151</v>
      </c>
      <c r="B113" s="7" t="s">
        <v>15</v>
      </c>
      <c r="C113" s="12"/>
      <c r="D113" s="12">
        <v>72000</v>
      </c>
      <c r="E113" s="33">
        <f aca="true" t="shared" si="12" ref="E113:E120">F113*D113/1000</f>
        <v>92.16</v>
      </c>
      <c r="F113" s="41">
        <v>1.28</v>
      </c>
      <c r="G113" s="114"/>
      <c r="H113" s="65">
        <v>20</v>
      </c>
      <c r="I113" s="7" t="s">
        <v>32</v>
      </c>
      <c r="J113" s="12"/>
      <c r="K113" s="12">
        <v>117000</v>
      </c>
      <c r="L113" s="33">
        <f t="shared" si="11"/>
        <v>2211.3</v>
      </c>
      <c r="M113" s="33">
        <v>18.9</v>
      </c>
    </row>
    <row r="114" spans="1:13" ht="11.25" customHeight="1">
      <c r="A114" s="7" t="s">
        <v>152</v>
      </c>
      <c r="B114" s="7" t="s">
        <v>99</v>
      </c>
      <c r="C114" s="12"/>
      <c r="D114" s="12"/>
      <c r="E114" s="33"/>
      <c r="F114" s="41">
        <v>1.67</v>
      </c>
      <c r="G114" s="114"/>
      <c r="H114" s="65">
        <v>24</v>
      </c>
      <c r="I114" s="7" t="s">
        <v>32</v>
      </c>
      <c r="J114" s="12"/>
      <c r="K114" s="12">
        <v>117000</v>
      </c>
      <c r="L114" s="33">
        <f t="shared" si="11"/>
        <v>2995.2</v>
      </c>
      <c r="M114" s="33">
        <v>25.6</v>
      </c>
    </row>
    <row r="115" spans="1:13" ht="11.25" customHeight="1">
      <c r="A115" s="7" t="s">
        <v>153</v>
      </c>
      <c r="B115" s="7" t="s">
        <v>15</v>
      </c>
      <c r="C115" s="12"/>
      <c r="D115" s="12">
        <v>71500</v>
      </c>
      <c r="E115" s="33">
        <v>121.55</v>
      </c>
      <c r="F115" s="41">
        <v>1.7</v>
      </c>
      <c r="G115" s="114"/>
      <c r="H115" s="65">
        <v>30</v>
      </c>
      <c r="I115" s="7" t="s">
        <v>32</v>
      </c>
      <c r="J115" s="12"/>
      <c r="K115" s="12"/>
      <c r="L115" s="33">
        <f t="shared" si="11"/>
        <v>0</v>
      </c>
      <c r="M115" s="33">
        <v>32.1</v>
      </c>
    </row>
    <row r="116" spans="1:13" ht="11.25" customHeight="1">
      <c r="A116" s="7" t="s">
        <v>154</v>
      </c>
      <c r="B116" s="7" t="s">
        <v>225</v>
      </c>
      <c r="C116" s="12"/>
      <c r="D116" s="12">
        <v>69000</v>
      </c>
      <c r="E116" s="33">
        <f t="shared" si="12"/>
        <v>151.8</v>
      </c>
      <c r="F116" s="41">
        <v>2.2</v>
      </c>
      <c r="G116" s="114"/>
      <c r="H116" s="104" t="s">
        <v>124</v>
      </c>
      <c r="I116" s="105"/>
      <c r="J116" s="105"/>
      <c r="K116" s="105"/>
      <c r="L116" s="105"/>
      <c r="M116" s="106"/>
    </row>
    <row r="117" spans="1:13" ht="11.25" customHeight="1">
      <c r="A117" s="7" t="s">
        <v>155</v>
      </c>
      <c r="B117" s="7" t="s">
        <v>15</v>
      </c>
      <c r="C117" s="12"/>
      <c r="D117" s="12">
        <v>69000</v>
      </c>
      <c r="E117" s="33">
        <f t="shared" si="12"/>
        <v>188.37</v>
      </c>
      <c r="F117" s="41">
        <v>2.73</v>
      </c>
      <c r="G117" s="114"/>
      <c r="H117" s="65" t="s">
        <v>229</v>
      </c>
      <c r="I117" s="7"/>
      <c r="J117" s="12"/>
      <c r="K117" s="12"/>
      <c r="L117" s="33"/>
      <c r="M117" s="33"/>
    </row>
    <row r="118" spans="1:13" ht="11.25" customHeight="1">
      <c r="A118" s="7" t="s">
        <v>156</v>
      </c>
      <c r="B118" s="7" t="s">
        <v>15</v>
      </c>
      <c r="C118" s="12"/>
      <c r="D118" s="12">
        <v>70000</v>
      </c>
      <c r="E118" s="33">
        <f t="shared" si="12"/>
        <v>217</v>
      </c>
      <c r="F118" s="41">
        <v>3.1</v>
      </c>
      <c r="G118" s="115"/>
      <c r="H118" s="65"/>
      <c r="I118" s="7"/>
      <c r="J118" s="12"/>
      <c r="K118" s="12"/>
      <c r="L118" s="33"/>
      <c r="M118" s="33"/>
    </row>
    <row r="119" spans="1:13" ht="11.25" customHeight="1">
      <c r="A119" s="7" t="s">
        <v>157</v>
      </c>
      <c r="B119" s="7" t="s">
        <v>32</v>
      </c>
      <c r="C119" s="12"/>
      <c r="D119" s="12">
        <v>69000</v>
      </c>
      <c r="E119" s="33">
        <f t="shared" si="12"/>
        <v>234.6</v>
      </c>
      <c r="F119" s="41">
        <v>3.4</v>
      </c>
      <c r="G119" s="115"/>
      <c r="H119" s="104" t="s">
        <v>230</v>
      </c>
      <c r="I119" s="105"/>
      <c r="J119" s="105"/>
      <c r="K119" s="105"/>
      <c r="L119" s="105"/>
      <c r="M119" s="106"/>
    </row>
    <row r="120" spans="1:13" ht="11.25" customHeight="1">
      <c r="A120" s="7" t="s">
        <v>158</v>
      </c>
      <c r="B120" s="7" t="s">
        <v>15</v>
      </c>
      <c r="C120" s="12"/>
      <c r="D120" s="12">
        <v>69000</v>
      </c>
      <c r="E120" s="33">
        <f t="shared" si="12"/>
        <v>303.6</v>
      </c>
      <c r="F120" s="41">
        <v>4.4</v>
      </c>
      <c r="G120" s="115"/>
      <c r="H120" s="10"/>
      <c r="I120" s="7"/>
      <c r="J120" s="12"/>
      <c r="K120" s="12"/>
      <c r="L120" s="10"/>
      <c r="M120" s="13"/>
    </row>
    <row r="121" spans="1:13" ht="11.25" customHeight="1">
      <c r="A121" s="104" t="s">
        <v>78</v>
      </c>
      <c r="B121" s="105"/>
      <c r="C121" s="105"/>
      <c r="D121" s="105"/>
      <c r="E121" s="105"/>
      <c r="F121" s="106"/>
      <c r="G121" s="115"/>
      <c r="H121" s="10" t="s">
        <v>61</v>
      </c>
      <c r="I121" s="7" t="s">
        <v>15</v>
      </c>
      <c r="J121" s="12"/>
      <c r="K121" s="12">
        <v>67000</v>
      </c>
      <c r="L121" s="10">
        <f>M121*K121/1000</f>
        <v>201</v>
      </c>
      <c r="M121" s="10">
        <v>3</v>
      </c>
    </row>
    <row r="122" spans="1:13" ht="11.25" customHeight="1">
      <c r="A122" s="7" t="s">
        <v>79</v>
      </c>
      <c r="B122" s="7" t="s">
        <v>32</v>
      </c>
      <c r="C122" s="10"/>
      <c r="D122" s="10">
        <v>69500</v>
      </c>
      <c r="E122" s="24">
        <f aca="true" t="shared" si="13" ref="E122:E130">F122*D122/1000</f>
        <v>284.95</v>
      </c>
      <c r="F122" s="41">
        <v>4.1</v>
      </c>
      <c r="G122" s="115"/>
      <c r="H122" s="10" t="s">
        <v>62</v>
      </c>
      <c r="I122" s="7" t="s">
        <v>15</v>
      </c>
      <c r="J122" s="12"/>
      <c r="K122" s="12">
        <v>69000</v>
      </c>
      <c r="L122" s="10">
        <f>M122*K122/1000</f>
        <v>186.3</v>
      </c>
      <c r="M122" s="10">
        <v>2.7</v>
      </c>
    </row>
    <row r="123" spans="1:13" ht="11.25" customHeight="1">
      <c r="A123" s="7" t="s">
        <v>80</v>
      </c>
      <c r="B123" s="7" t="s">
        <v>32</v>
      </c>
      <c r="C123" s="10"/>
      <c r="D123" s="10">
        <v>69500</v>
      </c>
      <c r="E123" s="24">
        <f t="shared" si="13"/>
        <v>389.2</v>
      </c>
      <c r="F123" s="41">
        <v>5.6</v>
      </c>
      <c r="G123" s="115"/>
      <c r="H123" s="10" t="s">
        <v>64</v>
      </c>
      <c r="I123" s="7" t="s">
        <v>15</v>
      </c>
      <c r="J123" s="12"/>
      <c r="K123" s="12">
        <v>69000</v>
      </c>
      <c r="L123" s="10">
        <f>M123*K123/1000</f>
        <v>207</v>
      </c>
      <c r="M123" s="10">
        <v>3</v>
      </c>
    </row>
    <row r="124" spans="1:13" ht="11.25" customHeight="1">
      <c r="A124" s="7" t="s">
        <v>81</v>
      </c>
      <c r="B124" s="7" t="s">
        <v>32</v>
      </c>
      <c r="C124" s="10"/>
      <c r="D124" s="10">
        <v>69500</v>
      </c>
      <c r="E124" s="24">
        <f t="shared" si="13"/>
        <v>451.75</v>
      </c>
      <c r="F124" s="41">
        <v>6.5</v>
      </c>
      <c r="G124" s="115"/>
      <c r="H124" s="10" t="s">
        <v>66</v>
      </c>
      <c r="I124" s="7" t="s">
        <v>15</v>
      </c>
      <c r="J124" s="12"/>
      <c r="K124" s="12">
        <v>68000</v>
      </c>
      <c r="L124" s="10">
        <f>M124*K124/1000</f>
        <v>246.16</v>
      </c>
      <c r="M124" s="10">
        <v>3.62</v>
      </c>
    </row>
    <row r="125" spans="1:13" ht="11.25" customHeight="1">
      <c r="A125" s="7" t="s">
        <v>159</v>
      </c>
      <c r="B125" s="7" t="s">
        <v>32</v>
      </c>
      <c r="C125" s="10"/>
      <c r="D125" s="10"/>
      <c r="E125" s="24">
        <f t="shared" si="13"/>
        <v>0</v>
      </c>
      <c r="F125" s="41">
        <v>6.95</v>
      </c>
      <c r="G125" s="62"/>
      <c r="H125" s="10" t="s">
        <v>68</v>
      </c>
      <c r="I125" s="7" t="s">
        <v>15</v>
      </c>
      <c r="J125" s="12"/>
      <c r="K125" s="12">
        <v>65000</v>
      </c>
      <c r="L125" s="10">
        <f>M125*K125/1000</f>
        <v>235.3</v>
      </c>
      <c r="M125" s="10">
        <v>3.62</v>
      </c>
    </row>
    <row r="126" spans="1:7" ht="11.25" customHeight="1">
      <c r="A126" s="7" t="s">
        <v>126</v>
      </c>
      <c r="B126" s="7" t="s">
        <v>32</v>
      </c>
      <c r="C126" s="10"/>
      <c r="D126" s="10">
        <v>68500</v>
      </c>
      <c r="E126" s="24">
        <f t="shared" si="13"/>
        <v>513.75</v>
      </c>
      <c r="F126" s="41">
        <v>7.5</v>
      </c>
      <c r="G126" s="62"/>
    </row>
    <row r="127" spans="1:7" ht="11.25" customHeight="1">
      <c r="A127" s="7" t="s">
        <v>127</v>
      </c>
      <c r="B127" s="7" t="s">
        <v>32</v>
      </c>
      <c r="C127" s="10"/>
      <c r="D127" s="10">
        <v>69000</v>
      </c>
      <c r="E127" s="24">
        <f t="shared" si="13"/>
        <v>538.2</v>
      </c>
      <c r="F127" s="41">
        <v>7.8</v>
      </c>
      <c r="G127" s="62"/>
    </row>
    <row r="128" spans="1:7" ht="11.25" customHeight="1">
      <c r="A128" s="7" t="s">
        <v>160</v>
      </c>
      <c r="B128" s="7" t="s">
        <v>32</v>
      </c>
      <c r="C128" s="10"/>
      <c r="D128" s="10">
        <v>71000</v>
      </c>
      <c r="E128" s="24">
        <f t="shared" si="13"/>
        <v>681.6</v>
      </c>
      <c r="F128" s="41">
        <v>9.6</v>
      </c>
      <c r="G128" s="62"/>
    </row>
    <row r="129" spans="1:7" ht="11.25" customHeight="1">
      <c r="A129" s="7" t="s">
        <v>125</v>
      </c>
      <c r="B129" s="7" t="s">
        <v>32</v>
      </c>
      <c r="C129" s="10"/>
      <c r="D129" s="10"/>
      <c r="E129" s="24">
        <f t="shared" si="13"/>
        <v>0</v>
      </c>
      <c r="F129" s="41">
        <v>10.85</v>
      </c>
      <c r="G129" s="62"/>
    </row>
    <row r="130" spans="1:7" ht="11.25" customHeight="1">
      <c r="A130" s="7" t="s">
        <v>180</v>
      </c>
      <c r="B130" s="7" t="s">
        <v>32</v>
      </c>
      <c r="C130" s="10"/>
      <c r="D130" s="10"/>
      <c r="E130" s="24">
        <f t="shared" si="13"/>
        <v>0</v>
      </c>
      <c r="F130" s="41">
        <v>33.17</v>
      </c>
      <c r="G130" s="62"/>
    </row>
    <row r="131" ht="11.25" customHeight="1">
      <c r="G131" s="62"/>
    </row>
    <row r="132" ht="11.25" customHeight="1">
      <c r="G132" s="62"/>
    </row>
    <row r="133" ht="11.25" customHeight="1">
      <c r="G133" s="62"/>
    </row>
    <row r="134" ht="11.25" customHeight="1">
      <c r="G134" s="62"/>
    </row>
    <row r="135" ht="11.25" customHeight="1">
      <c r="G135" s="62"/>
    </row>
    <row r="136" ht="11.25" customHeight="1">
      <c r="G136" s="62"/>
    </row>
    <row r="137" ht="11.25" customHeight="1">
      <c r="G137" s="62"/>
    </row>
    <row r="138" ht="11.25" customHeight="1">
      <c r="G138" s="62"/>
    </row>
    <row r="139" ht="11.25" customHeight="1">
      <c r="G139" s="62"/>
    </row>
    <row r="140" ht="11.25" customHeight="1">
      <c r="G140" s="42"/>
    </row>
    <row r="141" ht="11.25" customHeight="1">
      <c r="G141" s="42"/>
    </row>
    <row r="142" ht="11.25" customHeight="1"/>
    <row r="143" spans="1:14" ht="18">
      <c r="A143" s="50" t="s">
        <v>203</v>
      </c>
      <c r="B143" s="50"/>
      <c r="C143" s="50"/>
      <c r="D143" s="50"/>
      <c r="E143" s="50"/>
      <c r="F143" s="50" t="s">
        <v>204</v>
      </c>
      <c r="L143" s="101"/>
      <c r="M143" s="101"/>
      <c r="N143" s="101"/>
    </row>
    <row r="144" spans="1:6" ht="18.75" customHeight="1">
      <c r="A144" s="50"/>
      <c r="B144" s="50"/>
      <c r="C144" s="50"/>
      <c r="D144" s="50"/>
      <c r="E144" s="50"/>
      <c r="F144" s="50" t="s">
        <v>202</v>
      </c>
    </row>
    <row r="145" spans="1:6" ht="18">
      <c r="A145" s="50" t="s">
        <v>88</v>
      </c>
      <c r="B145" s="50"/>
      <c r="C145" s="50"/>
      <c r="D145" s="50"/>
      <c r="E145" s="50"/>
      <c r="F145" s="50"/>
    </row>
    <row r="146" spans="1:6" ht="12.75" customHeight="1">
      <c r="A146" s="50" t="s">
        <v>176</v>
      </c>
      <c r="B146" s="50"/>
      <c r="C146" s="50"/>
      <c r="D146" s="50"/>
      <c r="E146" s="50" t="s">
        <v>177</v>
      </c>
      <c r="F146" s="50"/>
    </row>
    <row r="147" ht="12.75" customHeight="1"/>
    <row r="148" ht="11.25" customHeight="1"/>
    <row r="149" ht="12.75" customHeight="1"/>
    <row r="150" spans="7:13" ht="12.75" customHeight="1">
      <c r="G150" s="50"/>
      <c r="H150" s="50"/>
      <c r="I150" s="50"/>
      <c r="J150" s="50"/>
      <c r="K150" s="50"/>
      <c r="L150" s="50"/>
      <c r="M150" s="50"/>
    </row>
    <row r="151" spans="7:13" ht="18">
      <c r="G151" s="50"/>
      <c r="H151" s="50"/>
      <c r="I151" s="50"/>
      <c r="J151" s="50"/>
      <c r="K151" s="50"/>
      <c r="L151" s="50"/>
      <c r="M151" s="50"/>
    </row>
    <row r="152" spans="7:13" ht="11.25" customHeight="1">
      <c r="G152" s="50"/>
      <c r="H152" s="50"/>
      <c r="I152" s="50"/>
      <c r="J152" s="50"/>
      <c r="K152" s="50"/>
      <c r="L152" s="50"/>
      <c r="M152" s="50"/>
    </row>
    <row r="153" spans="7:13" ht="12.75" customHeight="1">
      <c r="G153" s="50"/>
      <c r="H153" s="50"/>
      <c r="I153" s="50"/>
      <c r="J153" s="50"/>
      <c r="K153" s="50"/>
      <c r="L153" s="50"/>
      <c r="M153" s="50"/>
    </row>
  </sheetData>
  <sheetProtection/>
  <mergeCells count="51">
    <mergeCell ref="H9:M9"/>
    <mergeCell ref="J79:J80"/>
    <mergeCell ref="H79:I80"/>
    <mergeCell ref="H90:M90"/>
    <mergeCell ref="L79:L80"/>
    <mergeCell ref="K79:K80"/>
    <mergeCell ref="H54:M54"/>
    <mergeCell ref="H61:M61"/>
    <mergeCell ref="H2:M2"/>
    <mergeCell ref="H3:M3"/>
    <mergeCell ref="H4:M4"/>
    <mergeCell ref="L6:M6"/>
    <mergeCell ref="J7:J8"/>
    <mergeCell ref="M7:M8"/>
    <mergeCell ref="H7:I8"/>
    <mergeCell ref="K7:K8"/>
    <mergeCell ref="L7:L8"/>
    <mergeCell ref="A8:F8"/>
    <mergeCell ref="A13:F13"/>
    <mergeCell ref="A9:F10"/>
    <mergeCell ref="G7:G64"/>
    <mergeCell ref="A16:B17"/>
    <mergeCell ref="A40:F40"/>
    <mergeCell ref="F16:F17"/>
    <mergeCell ref="A59:F59"/>
    <mergeCell ref="A11:F12"/>
    <mergeCell ref="D16:D17"/>
    <mergeCell ref="A18:F18"/>
    <mergeCell ref="H39:M39"/>
    <mergeCell ref="C16:C17"/>
    <mergeCell ref="E16:E17"/>
    <mergeCell ref="A28:F28"/>
    <mergeCell ref="H35:M35"/>
    <mergeCell ref="H27:M27"/>
    <mergeCell ref="H32:M32"/>
    <mergeCell ref="A52:F52"/>
    <mergeCell ref="F79:F80"/>
    <mergeCell ref="M79:M80"/>
    <mergeCell ref="G79:G124"/>
    <mergeCell ref="A111:F111"/>
    <mergeCell ref="A121:F121"/>
    <mergeCell ref="A68:F68"/>
    <mergeCell ref="H104:M104"/>
    <mergeCell ref="H116:M116"/>
    <mergeCell ref="H119:M119"/>
    <mergeCell ref="A81:F81"/>
    <mergeCell ref="D79:D80"/>
    <mergeCell ref="A79:B80"/>
    <mergeCell ref="H81:M81"/>
    <mergeCell ref="E79:E80"/>
    <mergeCell ref="C79:C80"/>
  </mergeCells>
  <printOptions/>
  <pageMargins left="0.2362204724409449" right="0.2362204724409449" top="0.3937007874015748" bottom="0.3937007874015748" header="0.31496062992125984" footer="0.31496062992125984"/>
  <pageSetup fitToHeight="0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Berson</dc:creator>
  <cp:keywords/>
  <dc:description/>
  <cp:lastModifiedBy>Светлана Анатольевна Берсон</cp:lastModifiedBy>
  <cp:lastPrinted>2024-05-02T13:12:32Z</cp:lastPrinted>
  <dcterms:created xsi:type="dcterms:W3CDTF">2011-08-16T08:05:08Z</dcterms:created>
  <dcterms:modified xsi:type="dcterms:W3CDTF">2024-05-02T13:12:35Z</dcterms:modified>
  <cp:category/>
  <cp:version/>
  <cp:contentType/>
  <cp:contentStatus/>
</cp:coreProperties>
</file>